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i unidad\00 trabajo\10  Otros trabajos\13 TRABAJO TRIBUTARIO\20250210 Nueva modificación  Planilla\"/>
    </mc:Choice>
  </mc:AlternateContent>
  <xr:revisionPtr revIDLastSave="0" documentId="13_ncr:1_{56C3111A-9158-4FE7-BE8F-169A1C4FB027}" xr6:coauthVersionLast="47" xr6:coauthVersionMax="47" xr10:uidLastSave="{00000000-0000-0000-0000-000000000000}"/>
  <workbookProtection workbookAlgorithmName="SHA-512" workbookHashValue="KTkrvfJR1Q7PAc9tuYm6ShcHMpOkQCy7W8Gp2M+b2nqrgF17cYRt+gHzbgY+XCRvF02IMtktpEjV8HF3yVoh7w==" workbookSaltValue="CwYcBjEvCSBs1Ayag8pFqw==" workbookSpinCount="100000" lockStructure="1"/>
  <bookViews>
    <workbookView xWindow="-120" yWindow="-120" windowWidth="24240" windowHeight="13140" activeTab="1" xr2:uid="{EE588741-8F74-491D-B2BA-A249DC74E5D5}"/>
  </bookViews>
  <sheets>
    <sheet name="verificación F-22" sheetId="12" r:id="rId1"/>
    <sheet name="Empresa principal" sheetId="11" r:id="rId2"/>
    <sheet name="EMPRESAS RELACIONADAS" sheetId="8" r:id="rId3"/>
    <sheet name="resultados finales" sheetId="5" r:id="rId4"/>
    <sheet name="estrato" sheetId="7" state="hidden" r:id="rId5"/>
    <sheet name="2022" sheetId="1" state="hidden" r:id="rId6"/>
    <sheet name="2023" sheetId="3" state="hidden" r:id="rId7"/>
    <sheet name="2024" sheetId="4" state="hidden" r:id="rId8"/>
    <sheet name="cálculo valor UF" sheetId="2" state="hidden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5" l="1"/>
  <c r="C8" i="7"/>
  <c r="G584" i="8"/>
  <c r="G595" i="8" s="1"/>
  <c r="H5" i="5"/>
  <c r="D35" i="12"/>
  <c r="D64" i="12" s="1"/>
  <c r="D93" i="12" s="1"/>
  <c r="D122" i="12" s="1"/>
  <c r="D151" i="12" s="1"/>
  <c r="D180" i="12" s="1"/>
  <c r="D209" i="12" s="1"/>
  <c r="D238" i="12" s="1"/>
  <c r="D267" i="12" s="1"/>
  <c r="D296" i="12" s="1"/>
  <c r="D325" i="12" s="1"/>
  <c r="D354" i="12" s="1"/>
  <c r="D383" i="12" s="1"/>
  <c r="D412" i="12" s="1"/>
  <c r="D441" i="12" s="1"/>
  <c r="D470" i="12" s="1"/>
  <c r="D499" i="12" s="1"/>
  <c r="D528" i="12" s="1"/>
  <c r="D557" i="12" s="1"/>
  <c r="D586" i="12" s="1"/>
  <c r="D53" i="12"/>
  <c r="D82" i="12" s="1"/>
  <c r="D111" i="12" s="1"/>
  <c r="D140" i="12" s="1"/>
  <c r="D169" i="12" s="1"/>
  <c r="D198" i="12" s="1"/>
  <c r="D227" i="12" s="1"/>
  <c r="D256" i="12" s="1"/>
  <c r="D285" i="12" s="1"/>
  <c r="D314" i="12" s="1"/>
  <c r="D343" i="12" s="1"/>
  <c r="D372" i="12" s="1"/>
  <c r="D401" i="12" s="1"/>
  <c r="D430" i="12" s="1"/>
  <c r="D459" i="12" s="1"/>
  <c r="D488" i="12" s="1"/>
  <c r="D517" i="12" s="1"/>
  <c r="D546" i="12" s="1"/>
  <c r="D575" i="12" s="1"/>
  <c r="D604" i="12" s="1"/>
  <c r="D44" i="12"/>
  <c r="D73" i="12" s="1"/>
  <c r="D102" i="12" s="1"/>
  <c r="D131" i="12" s="1"/>
  <c r="D160" i="12" s="1"/>
  <c r="D189" i="12" s="1"/>
  <c r="D218" i="12" s="1"/>
  <c r="D247" i="12" s="1"/>
  <c r="D276" i="12" s="1"/>
  <c r="D305" i="12" s="1"/>
  <c r="D334" i="12" s="1"/>
  <c r="D363" i="12" s="1"/>
  <c r="D392" i="12" s="1"/>
  <c r="D421" i="12" s="1"/>
  <c r="D450" i="12" s="1"/>
  <c r="D479" i="12" s="1"/>
  <c r="D508" i="12" s="1"/>
  <c r="D537" i="12" s="1"/>
  <c r="D566" i="12" s="1"/>
  <c r="D595" i="12" s="1"/>
  <c r="D8" i="8"/>
  <c r="D19" i="8" s="1"/>
  <c r="D22" i="11"/>
  <c r="D17" i="5" s="1"/>
  <c r="D16" i="11"/>
  <c r="D18" i="8" s="1"/>
  <c r="D702" i="8" s="1"/>
  <c r="D10" i="11"/>
  <c r="D44" i="8"/>
  <c r="D55" i="8" s="1"/>
  <c r="G692" i="8"/>
  <c r="G703" i="8" s="1"/>
  <c r="D692" i="8"/>
  <c r="D703" i="8" s="1"/>
  <c r="G656" i="8"/>
  <c r="G667" i="8" s="1"/>
  <c r="D656" i="8"/>
  <c r="G620" i="8"/>
  <c r="G631" i="8" s="1"/>
  <c r="D620" i="8"/>
  <c r="D631" i="8" s="1"/>
  <c r="D584" i="8"/>
  <c r="D595" i="8" s="1"/>
  <c r="G548" i="8"/>
  <c r="G559" i="8" s="1"/>
  <c r="D548" i="8"/>
  <c r="D559" i="8" s="1"/>
  <c r="G512" i="8"/>
  <c r="G523" i="8" s="1"/>
  <c r="D512" i="8"/>
  <c r="D523" i="8" s="1"/>
  <c r="G476" i="8"/>
  <c r="G487" i="8" s="1"/>
  <c r="D476" i="8"/>
  <c r="D487" i="8" s="1"/>
  <c r="G440" i="8"/>
  <c r="G451" i="8" s="1"/>
  <c r="D440" i="8"/>
  <c r="D451" i="8" s="1"/>
  <c r="G404" i="8"/>
  <c r="G415" i="8" s="1"/>
  <c r="D404" i="8"/>
  <c r="D415" i="8" s="1"/>
  <c r="G368" i="8"/>
  <c r="G379" i="8" s="1"/>
  <c r="D368" i="8"/>
  <c r="D379" i="8" s="1"/>
  <c r="G332" i="8"/>
  <c r="G343" i="8" s="1"/>
  <c r="D332" i="8"/>
  <c r="D343" i="8" s="1"/>
  <c r="G296" i="8"/>
  <c r="G307" i="8" s="1"/>
  <c r="D296" i="8"/>
  <c r="D307" i="8" s="1"/>
  <c r="G260" i="8"/>
  <c r="G271" i="8" s="1"/>
  <c r="D260" i="8"/>
  <c r="D271" i="8" s="1"/>
  <c r="G224" i="8"/>
  <c r="G235" i="8" s="1"/>
  <c r="D224" i="8"/>
  <c r="D235" i="8" s="1"/>
  <c r="G188" i="8"/>
  <c r="G199" i="8" s="1"/>
  <c r="D188" i="8"/>
  <c r="D199" i="8" s="1"/>
  <c r="G152" i="8"/>
  <c r="G163" i="8" s="1"/>
  <c r="D152" i="8"/>
  <c r="D163" i="8" s="1"/>
  <c r="G116" i="8"/>
  <c r="G127" i="8" s="1"/>
  <c r="D116" i="8"/>
  <c r="D127" i="8" s="1"/>
  <c r="G80" i="8"/>
  <c r="G91" i="8" s="1"/>
  <c r="D80" i="8"/>
  <c r="D91" i="8" s="1"/>
  <c r="G44" i="8"/>
  <c r="G55" i="8" s="1"/>
  <c r="G8" i="8"/>
  <c r="G19" i="8" s="1"/>
  <c r="G11" i="11"/>
  <c r="G11" i="5" s="1"/>
  <c r="D11" i="11"/>
  <c r="D11" i="5" s="1"/>
  <c r="G161" i="12"/>
  <c r="G170" i="12" s="1"/>
  <c r="D161" i="12"/>
  <c r="D170" i="12" s="1"/>
  <c r="G132" i="12"/>
  <c r="G141" i="12" s="1"/>
  <c r="D132" i="12"/>
  <c r="D141" i="12" s="1"/>
  <c r="G103" i="12"/>
  <c r="G112" i="12" s="1"/>
  <c r="D103" i="12"/>
  <c r="D112" i="12" s="1"/>
  <c r="G74" i="12"/>
  <c r="G83" i="12" s="1"/>
  <c r="D74" i="12"/>
  <c r="D83" i="12" s="1"/>
  <c r="G45" i="12"/>
  <c r="G54" i="12" s="1"/>
  <c r="D45" i="12"/>
  <c r="D54" i="12" s="1"/>
  <c r="D16" i="12"/>
  <c r="D25" i="12" s="1"/>
  <c r="G16" i="12"/>
  <c r="G25" i="12" s="1"/>
  <c r="D538" i="12"/>
  <c r="D547" i="12" s="1"/>
  <c r="G538" i="12"/>
  <c r="G547" i="12" s="1"/>
  <c r="D596" i="12"/>
  <c r="D605" i="12" s="1"/>
  <c r="D567" i="12"/>
  <c r="D576" i="12" s="1"/>
  <c r="D509" i="12"/>
  <c r="D518" i="12" s="1"/>
  <c r="D480" i="12"/>
  <c r="D489" i="12" s="1"/>
  <c r="D451" i="12"/>
  <c r="D460" i="12" s="1"/>
  <c r="D422" i="12"/>
  <c r="D431" i="12" s="1"/>
  <c r="D393" i="12"/>
  <c r="D402" i="12" s="1"/>
  <c r="D364" i="12"/>
  <c r="D373" i="12" s="1"/>
  <c r="D335" i="12"/>
  <c r="D344" i="12" s="1"/>
  <c r="D306" i="12"/>
  <c r="D315" i="12" s="1"/>
  <c r="D277" i="12"/>
  <c r="D286" i="12" s="1"/>
  <c r="D248" i="12"/>
  <c r="D257" i="12" s="1"/>
  <c r="D219" i="12"/>
  <c r="D228" i="12" s="1"/>
  <c r="D190" i="12"/>
  <c r="D199" i="12" s="1"/>
  <c r="G596" i="12"/>
  <c r="G605" i="12" s="1"/>
  <c r="G567" i="12"/>
  <c r="G576" i="12" s="1"/>
  <c r="G509" i="12"/>
  <c r="G518" i="12" s="1"/>
  <c r="G451" i="12"/>
  <c r="G460" i="12" s="1"/>
  <c r="G422" i="12"/>
  <c r="G431" i="12" s="1"/>
  <c r="G393" i="12"/>
  <c r="G402" i="12" s="1"/>
  <c r="G364" i="12"/>
  <c r="G373" i="12" s="1"/>
  <c r="G306" i="12"/>
  <c r="G315" i="12" s="1"/>
  <c r="G277" i="12"/>
  <c r="G286" i="12" s="1"/>
  <c r="G248" i="12"/>
  <c r="G257" i="12" s="1"/>
  <c r="G219" i="12"/>
  <c r="G228" i="12" s="1"/>
  <c r="G190" i="12"/>
  <c r="G199" i="12" s="1"/>
  <c r="G480" i="12"/>
  <c r="G489" i="12" s="1"/>
  <c r="G335" i="12"/>
  <c r="G344" i="12" s="1"/>
  <c r="D29" i="8" l="1"/>
  <c r="D713" i="8" s="1"/>
  <c r="D14" i="5"/>
  <c r="D21" i="5" s="1"/>
  <c r="J6" i="8"/>
  <c r="D7" i="8"/>
  <c r="D619" i="8" s="1"/>
  <c r="D10" i="5"/>
  <c r="D20" i="5" s="1"/>
  <c r="D17" i="11"/>
  <c r="D23" i="11" s="1"/>
  <c r="D666" i="8"/>
  <c r="D90" i="8"/>
  <c r="D162" i="8"/>
  <c r="D234" i="8"/>
  <c r="D306" i="8"/>
  <c r="D378" i="8"/>
  <c r="D450" i="8"/>
  <c r="D522" i="8"/>
  <c r="D594" i="8"/>
  <c r="D667" i="8"/>
  <c r="D678" i="8" s="1"/>
  <c r="D54" i="8"/>
  <c r="D126" i="8"/>
  <c r="D198" i="8"/>
  <c r="D270" i="8"/>
  <c r="D342" i="8"/>
  <c r="D414" i="8"/>
  <c r="D486" i="8"/>
  <c r="D558" i="8"/>
  <c r="D630" i="8"/>
  <c r="P15" i="8"/>
  <c r="Q15" i="8" s="1"/>
  <c r="P16" i="8"/>
  <c r="Q16" i="8" s="1"/>
  <c r="P17" i="8"/>
  <c r="Q17" i="8" s="1"/>
  <c r="P18" i="8"/>
  <c r="Q18" i="8" s="1"/>
  <c r="P19" i="8"/>
  <c r="Q19" i="8" s="1"/>
  <c r="P20" i="8"/>
  <c r="Q20" i="8" s="1"/>
  <c r="P21" i="8"/>
  <c r="Q21" i="8" s="1"/>
  <c r="P22" i="8"/>
  <c r="Q22" i="8" s="1"/>
  <c r="P23" i="8"/>
  <c r="Q23" i="8" s="1"/>
  <c r="P24" i="8"/>
  <c r="Q24" i="8" s="1"/>
  <c r="P25" i="8"/>
  <c r="Q25" i="8" s="1"/>
  <c r="P26" i="8"/>
  <c r="Q26" i="8" s="1"/>
  <c r="P27" i="8"/>
  <c r="Q27" i="8" s="1"/>
  <c r="P28" i="8"/>
  <c r="Q28" i="8" s="1"/>
  <c r="P29" i="8"/>
  <c r="Q29" i="8" s="1"/>
  <c r="P30" i="8"/>
  <c r="Q30" i="8" s="1"/>
  <c r="P31" i="8"/>
  <c r="Q31" i="8" s="1"/>
  <c r="P32" i="8"/>
  <c r="Q32" i="8" s="1"/>
  <c r="P33" i="8"/>
  <c r="Q33" i="8" s="1"/>
  <c r="P14" i="8"/>
  <c r="Q14" i="8" s="1"/>
  <c r="N35" i="8"/>
  <c r="M35" i="8"/>
  <c r="L35" i="8"/>
  <c r="G714" i="8"/>
  <c r="D714" i="8"/>
  <c r="G606" i="8"/>
  <c r="D606" i="8"/>
  <c r="G498" i="8"/>
  <c r="D498" i="8"/>
  <c r="G390" i="8"/>
  <c r="D390" i="8"/>
  <c r="G282" i="8"/>
  <c r="D282" i="8"/>
  <c r="G174" i="8"/>
  <c r="D174" i="8"/>
  <c r="G66" i="8"/>
  <c r="G102" i="8" s="1"/>
  <c r="D66" i="8"/>
  <c r="D640" i="8"/>
  <c r="D629" i="8"/>
  <c r="D532" i="8"/>
  <c r="D521" i="8"/>
  <c r="D424" i="8"/>
  <c r="D413" i="8"/>
  <c r="D316" i="8"/>
  <c r="D305" i="8"/>
  <c r="D208" i="8"/>
  <c r="D197" i="8"/>
  <c r="D100" i="8"/>
  <c r="D89" i="8"/>
  <c r="D719" i="8"/>
  <c r="N33" i="8" s="1"/>
  <c r="D701" i="8"/>
  <c r="D712" i="8" s="1"/>
  <c r="D697" i="8"/>
  <c r="L33" i="8" s="1"/>
  <c r="D683" i="8"/>
  <c r="N32" i="8" s="1"/>
  <c r="G678" i="8"/>
  <c r="D665" i="8"/>
  <c r="D676" i="8" s="1"/>
  <c r="D661" i="8"/>
  <c r="L32" i="8" s="1"/>
  <c r="D647" i="8"/>
  <c r="N31" i="8" s="1"/>
  <c r="G642" i="8"/>
  <c r="D642" i="8"/>
  <c r="D625" i="8"/>
  <c r="L31" i="8" s="1"/>
  <c r="D611" i="8"/>
  <c r="N30" i="8" s="1"/>
  <c r="D593" i="8"/>
  <c r="D604" i="8" s="1"/>
  <c r="D589" i="8"/>
  <c r="L30" i="8" s="1"/>
  <c r="D564" i="8"/>
  <c r="M29" i="8" s="1"/>
  <c r="G570" i="8"/>
  <c r="D570" i="8"/>
  <c r="D557" i="8"/>
  <c r="D568" i="8" s="1"/>
  <c r="D553" i="8"/>
  <c r="L29" i="8" s="1"/>
  <c r="D528" i="8"/>
  <c r="M28" i="8" s="1"/>
  <c r="G534" i="8"/>
  <c r="D534" i="8"/>
  <c r="D517" i="8"/>
  <c r="L28" i="8" s="1"/>
  <c r="D503" i="8"/>
  <c r="N27" i="8" s="1"/>
  <c r="D485" i="8"/>
  <c r="D496" i="8" s="1"/>
  <c r="D481" i="8"/>
  <c r="L27" i="8" s="1"/>
  <c r="D467" i="8"/>
  <c r="N26" i="8" s="1"/>
  <c r="G462" i="8"/>
  <c r="D462" i="8"/>
  <c r="D449" i="8"/>
  <c r="D460" i="8" s="1"/>
  <c r="D445" i="8"/>
  <c r="L26" i="8" s="1"/>
  <c r="D431" i="8"/>
  <c r="N25" i="8" s="1"/>
  <c r="G426" i="8"/>
  <c r="D426" i="8"/>
  <c r="D409" i="8"/>
  <c r="L25" i="8" s="1"/>
  <c r="D384" i="8"/>
  <c r="M24" i="8" s="1"/>
  <c r="D377" i="8"/>
  <c r="D388" i="8" s="1"/>
  <c r="D373" i="8"/>
  <c r="L24" i="8" s="1"/>
  <c r="D359" i="8"/>
  <c r="N23" i="8" s="1"/>
  <c r="G354" i="8"/>
  <c r="D354" i="8"/>
  <c r="D341" i="8"/>
  <c r="D352" i="8" s="1"/>
  <c r="D337" i="8"/>
  <c r="L23" i="8" s="1"/>
  <c r="D312" i="8"/>
  <c r="M22" i="8" s="1"/>
  <c r="G318" i="8"/>
  <c r="D318" i="8"/>
  <c r="D301" i="8"/>
  <c r="L22" i="8" s="1"/>
  <c r="D287" i="8"/>
  <c r="N21" i="8" s="1"/>
  <c r="D269" i="8"/>
  <c r="D280" i="8" s="1"/>
  <c r="D265" i="8"/>
  <c r="L21" i="8" s="1"/>
  <c r="D251" i="8"/>
  <c r="N20" i="8" s="1"/>
  <c r="G246" i="8"/>
  <c r="D246" i="8"/>
  <c r="D233" i="8"/>
  <c r="D244" i="8" s="1"/>
  <c r="D229" i="8"/>
  <c r="L20" i="8" s="1"/>
  <c r="D204" i="8"/>
  <c r="M19" i="8" s="1"/>
  <c r="G210" i="8"/>
  <c r="D210" i="8"/>
  <c r="D193" i="8"/>
  <c r="L19" i="8" s="1"/>
  <c r="D179" i="8"/>
  <c r="N18" i="8" s="1"/>
  <c r="D161" i="8"/>
  <c r="D172" i="8" s="1"/>
  <c r="D157" i="8"/>
  <c r="L18" i="8" s="1"/>
  <c r="D143" i="8"/>
  <c r="N17" i="8" s="1"/>
  <c r="G138" i="8"/>
  <c r="D138" i="8"/>
  <c r="D125" i="8"/>
  <c r="D136" i="8" s="1"/>
  <c r="D121" i="8"/>
  <c r="L17" i="8" s="1"/>
  <c r="D53" i="8"/>
  <c r="D64" i="8" s="1"/>
  <c r="D17" i="8"/>
  <c r="D28" i="8" s="1"/>
  <c r="D96" i="8"/>
  <c r="M16" i="8" s="1"/>
  <c r="D60" i="8"/>
  <c r="M15" i="8" s="1"/>
  <c r="D24" i="8"/>
  <c r="M14" i="8" s="1"/>
  <c r="E6" i="11"/>
  <c r="E5" i="5" s="1"/>
  <c r="G6" i="11"/>
  <c r="G5" i="5" s="1"/>
  <c r="D5" i="5"/>
  <c r="D22" i="5"/>
  <c r="D85" i="8"/>
  <c r="L16" i="8" s="1"/>
  <c r="D49" i="8"/>
  <c r="L15" i="8" s="1"/>
  <c r="D13" i="8"/>
  <c r="L14" i="8" s="1"/>
  <c r="G30" i="8"/>
  <c r="D30" i="8"/>
  <c r="G17" i="11"/>
  <c r="G23" i="11" s="1"/>
  <c r="F17" i="11"/>
  <c r="F23" i="11" s="1"/>
  <c r="D461" i="8" l="1"/>
  <c r="D79" i="8"/>
  <c r="D533" i="8"/>
  <c r="D641" i="8"/>
  <c r="D187" i="8"/>
  <c r="D475" i="8"/>
  <c r="D223" i="8"/>
  <c r="D295" i="8"/>
  <c r="D547" i="8"/>
  <c r="D691" i="8"/>
  <c r="D655" i="8"/>
  <c r="D115" i="8"/>
  <c r="D439" i="8"/>
  <c r="D281" i="8"/>
  <c r="D209" i="8"/>
  <c r="D173" i="8"/>
  <c r="D245" i="8"/>
  <c r="D569" i="8"/>
  <c r="D353" i="8"/>
  <c r="D317" i="8"/>
  <c r="D137" i="8"/>
  <c r="D65" i="8"/>
  <c r="D101" i="8"/>
  <c r="D511" i="8"/>
  <c r="D259" i="8"/>
  <c r="D43" i="8"/>
  <c r="D151" i="8"/>
  <c r="D425" i="8"/>
  <c r="D497" i="8"/>
  <c r="D605" i="8"/>
  <c r="D677" i="8"/>
  <c r="D389" i="8"/>
  <c r="D367" i="8"/>
  <c r="D403" i="8"/>
  <c r="D331" i="8"/>
  <c r="D583" i="8"/>
  <c r="L34" i="8"/>
  <c r="L36" i="8" s="1"/>
  <c r="D12" i="5" s="1"/>
  <c r="E20" i="5" s="1"/>
  <c r="D323" i="8"/>
  <c r="N22" i="8" s="1"/>
  <c r="D539" i="8"/>
  <c r="N28" i="8" s="1"/>
  <c r="D215" i="8"/>
  <c r="N19" i="8" s="1"/>
  <c r="D672" i="8"/>
  <c r="M32" i="8" s="1"/>
  <c r="D708" i="8"/>
  <c r="M33" i="8" s="1"/>
  <c r="D600" i="8"/>
  <c r="M30" i="8" s="1"/>
  <c r="D575" i="8"/>
  <c r="N29" i="8" s="1"/>
  <c r="D636" i="8"/>
  <c r="M31" i="8" s="1"/>
  <c r="D456" i="8"/>
  <c r="M26" i="8" s="1"/>
  <c r="D492" i="8"/>
  <c r="M27" i="8" s="1"/>
  <c r="D348" i="8"/>
  <c r="M23" i="8" s="1"/>
  <c r="D395" i="8"/>
  <c r="N24" i="8" s="1"/>
  <c r="D420" i="8"/>
  <c r="M25" i="8" s="1"/>
  <c r="D240" i="8"/>
  <c r="M20" i="8" s="1"/>
  <c r="D276" i="8"/>
  <c r="M21" i="8" s="1"/>
  <c r="D132" i="8"/>
  <c r="M17" i="8" s="1"/>
  <c r="D168" i="8"/>
  <c r="M18" i="8" s="1"/>
  <c r="D35" i="8"/>
  <c r="N14" i="8" s="1"/>
  <c r="D107" i="8"/>
  <c r="N16" i="8" s="1"/>
  <c r="D71" i="8"/>
  <c r="N15" i="8" s="1"/>
  <c r="D102" i="8"/>
  <c r="J20" i="5" l="1"/>
  <c r="M34" i="8"/>
  <c r="M36" i="8" s="1"/>
  <c r="N34" i="8"/>
  <c r="N36" i="8" s="1"/>
  <c r="D18" i="5" s="1"/>
  <c r="E22" i="5" s="1"/>
  <c r="J22" i="5" s="1"/>
  <c r="E17" i="7"/>
  <c r="D15" i="5" l="1"/>
  <c r="F4" i="2"/>
  <c r="E4" i="2"/>
  <c r="O6" i="2" s="1"/>
  <c r="D4" i="2"/>
  <c r="E21" i="5" l="1"/>
  <c r="J21" i="5" s="1"/>
  <c r="J23" i="5" s="1"/>
  <c r="C6" i="7" s="1"/>
  <c r="C7" i="7" s="1"/>
  <c r="C10" i="7" s="1"/>
  <c r="K4" i="2"/>
  <c r="H4" i="2"/>
  <c r="O4" i="2"/>
  <c r="G4" i="2"/>
  <c r="L4" i="2"/>
  <c r="P4" i="2"/>
  <c r="H5" i="2"/>
  <c r="L5" i="2"/>
  <c r="P5" i="2"/>
  <c r="H6" i="2"/>
  <c r="L6" i="2"/>
  <c r="P6" i="2"/>
  <c r="I4" i="2"/>
  <c r="M4" i="2"/>
  <c r="Q4" i="2"/>
  <c r="I5" i="2"/>
  <c r="M5" i="2"/>
  <c r="Q5" i="2"/>
  <c r="I6" i="2"/>
  <c r="M6" i="2"/>
  <c r="Q6" i="2"/>
  <c r="J4" i="2"/>
  <c r="N4" i="2"/>
  <c r="R4" i="2"/>
  <c r="J5" i="2"/>
  <c r="N5" i="2"/>
  <c r="R5" i="2"/>
  <c r="J6" i="2"/>
  <c r="N6" i="2"/>
  <c r="R6" i="2"/>
  <c r="G5" i="2"/>
  <c r="K5" i="2"/>
  <c r="O5" i="2"/>
  <c r="G6" i="2"/>
  <c r="K6" i="2"/>
  <c r="T6" i="2" l="1"/>
  <c r="T4" i="2"/>
  <c r="T5" i="2"/>
  <c r="U4" i="2" l="1"/>
  <c r="D24" i="5" s="1"/>
  <c r="E26" i="5" l="1"/>
  <c r="D17" i="7" l="1"/>
  <c r="F17" i="7" s="1"/>
  <c r="G17" i="7" l="1"/>
  <c r="H17" i="7" s="1"/>
  <c r="D28" i="5" s="1"/>
  <c r="D29" i="5" s="1"/>
</calcChain>
</file>

<file path=xl/sharedStrings.xml><?xml version="1.0" encoding="utf-8"?>
<sst xmlns="http://schemas.openxmlformats.org/spreadsheetml/2006/main" count="1493" uniqueCount="105">
  <si>
    <t>Día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</si>
  <si>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</si>
  <si>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</si>
  <si>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</si>
  <si>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</si>
  <si>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</si>
  <si>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</si>
  <si>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</si>
  <si>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</si>
  <si>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</si>
  <si>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</si>
  <si>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</si>
  <si>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</si>
  <si>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Dia</t>
  </si>
  <si>
    <t>mes</t>
  </si>
  <si>
    <t>Año</t>
  </si>
  <si>
    <t>Mes</t>
  </si>
  <si>
    <t>31.212.65</t>
  </si>
  <si>
    <t>31.727.74</t>
  </si>
  <si>
    <t>32.679.54</t>
  </si>
  <si>
    <t>33.417.26</t>
  </si>
  <si>
    <t>33.836.51</t>
  </si>
  <si>
    <t>34.600.35</t>
  </si>
  <si>
    <t>35.110.98</t>
  </si>
  <si>
    <t>año</t>
  </si>
  <si>
    <t>UF</t>
  </si>
  <si>
    <t>años</t>
  </si>
  <si>
    <t>Fecha Apertura</t>
  </si>
  <si>
    <t>UF Apertura</t>
  </si>
  <si>
    <t>Año Tributario</t>
  </si>
  <si>
    <t xml:space="preserve">Promedio </t>
  </si>
  <si>
    <t>&lt;=</t>
  </si>
  <si>
    <t>&gt;</t>
  </si>
  <si>
    <t>promedio</t>
  </si>
  <si>
    <t>promedio UF</t>
  </si>
  <si>
    <t>Área</t>
  </si>
  <si>
    <t>Estrato</t>
  </si>
  <si>
    <t>Bonificación Máxima</t>
  </si>
  <si>
    <t>Mediano Productor Agrícola</t>
  </si>
  <si>
    <t>mayor a 500000</t>
  </si>
  <si>
    <t>Hectáreas de Riego Básico</t>
  </si>
  <si>
    <t>Ingreso de Folio y 5 Códigos</t>
  </si>
  <si>
    <t>RUT del Declarante:</t>
  </si>
  <si>
    <t>-</t>
  </si>
  <si>
    <t>*De FL22</t>
  </si>
  <si>
    <t xml:space="preserve">*De FL22 </t>
  </si>
  <si>
    <t>Datos obtenidos de Formulario 22</t>
  </si>
  <si>
    <t>Código del Formulario:</t>
  </si>
  <si>
    <t>VERIFICACIÓN DE ESTRATO Y BONIFICACIÓN MÁXIMA</t>
  </si>
  <si>
    <t>EMPRESA RELACIONADA 1</t>
  </si>
  <si>
    <t>Porcentaje de Participación</t>
  </si>
  <si>
    <t>VENTAS AÑO TRIBUTARIO*:</t>
  </si>
  <si>
    <t>INGRESO DE DATOS</t>
  </si>
  <si>
    <t>EMPRESA RELACIONADA 2</t>
  </si>
  <si>
    <t>EMPRESA RELACIONADA 3</t>
  </si>
  <si>
    <t>Año Tributario 1</t>
  </si>
  <si>
    <t>Año Tributario 2</t>
  </si>
  <si>
    <t>Año Tributario 3</t>
  </si>
  <si>
    <t>%</t>
  </si>
  <si>
    <t>TOTAL AÑO TRIBUTARIO*:</t>
  </si>
  <si>
    <t>SUMATORIA</t>
  </si>
  <si>
    <t xml:space="preserve">Nombre Empresa </t>
  </si>
  <si>
    <t>EMPRESA PRINCIPAL</t>
  </si>
  <si>
    <t>EMPRESA RELACIONADA 4</t>
  </si>
  <si>
    <t>EMPRESA RELACIONADA 5</t>
  </si>
  <si>
    <t>EMPRESA RELACIONADA 6</t>
  </si>
  <si>
    <t>EMPRESA RELACIONADA 7</t>
  </si>
  <si>
    <t>EMPRESA RELACIONADA 8</t>
  </si>
  <si>
    <t>EMPRESA RELACIONADA 9</t>
  </si>
  <si>
    <t>EMPRESA RELACIONADA 10</t>
  </si>
  <si>
    <t>EMPRESA RELACIONADA 11</t>
  </si>
  <si>
    <t>EMPRESA RELACIONADA 12</t>
  </si>
  <si>
    <t>EMPRESA RELACIONADA 13</t>
  </si>
  <si>
    <t>EMPRESA RELACIONADA 14</t>
  </si>
  <si>
    <t>EMPRESA RELACIONADA 15</t>
  </si>
  <si>
    <t>EMPRESA RELACIONADA 16</t>
  </si>
  <si>
    <t>EMPRESA RELACIONADA 17</t>
  </si>
  <si>
    <t>EMPRESA RELACIONADA 18</t>
  </si>
  <si>
    <t>EMPRESA RELACIONADA 19</t>
  </si>
  <si>
    <t>EMPRESA RELACIONADA 20</t>
  </si>
  <si>
    <t>Empresa</t>
  </si>
  <si>
    <t>PPAL</t>
  </si>
  <si>
    <t>TOTAL</t>
  </si>
  <si>
    <t>Año Tributario Empresas y Empresas relacionadas</t>
  </si>
  <si>
    <t>Años</t>
  </si>
  <si>
    <t>Folio a Consultar:</t>
  </si>
  <si>
    <t>Código 18:</t>
  </si>
  <si>
    <t>Código 36:</t>
  </si>
  <si>
    <t>Código 158:</t>
  </si>
  <si>
    <t>Código 305:</t>
  </si>
  <si>
    <t>Código 611:</t>
  </si>
  <si>
    <t>ER</t>
  </si>
  <si>
    <t>VERIFICACIÓN DE CÓDIGOS PARA SII</t>
  </si>
  <si>
    <t xml:space="preserve">Promedio en UF </t>
  </si>
  <si>
    <t>UF Apertura 1° día del Mes</t>
  </si>
  <si>
    <t>Renta Presunta</t>
  </si>
  <si>
    <t>Pequeño productor/a agrícola No Indap</t>
  </si>
  <si>
    <t>Pequeño Empresario/a 1</t>
  </si>
  <si>
    <t>Pequeño Empresario/a 2</t>
  </si>
  <si>
    <t>Mediano Empresario/a</t>
  </si>
  <si>
    <t>Micro Empresario/a</t>
  </si>
  <si>
    <t>Prtoductor Agrícola</t>
  </si>
  <si>
    <t>pequeño productor Agrícola</t>
  </si>
  <si>
    <t>Micro Productor Agricola</t>
  </si>
  <si>
    <t>Pequeños productotres agrícolas No Indap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</si>
</sst>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"/>
    <numFmt numFmtId="165" formatCode="&quot;$&quot;#,##0"/>
    <numFmt numFmtId="166" formatCode="&quot;UF&quot;\ #,##0.00\ "/>
    <numFmt numFmtId="167" formatCode="&quot;$&quot;#,##0.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3"/>
      <color theme="0"/>
      <name val="Arial"/>
      <family val="2"/>
    </font>
    <font>
      <b/>
      <sz val="13"/>
      <color theme="1"/>
      <name val="Arial"/>
      <family val="2"/>
    </font>
    <font>
      <sz val="11"/>
      <color theme="0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5">
    <xf numFmtId="0" fontId="0" fillId="0" borderId="0" xfId="0"/>
    <xf numFmtId="0" fontId="0" fillId="2" borderId="0" xfId="0" applyFill="1"/>
    <xf numFmtId="164" fontId="0" fillId="0" borderId="0" xfId="0" applyNumberFormat="1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5" borderId="24" xfId="0" applyFill="1" applyBorder="1" applyAlignment="1" applyProtection="1">
      <alignment horizontal="center"/>
      <protection locked="0"/>
    </xf>
    <xf numFmtId="0" fontId="4" fillId="5" borderId="2" xfId="0" applyFont="1" applyFill="1" applyBorder="1" applyAlignment="1" applyProtection="1">
      <alignment horizontal="center" vertical="center"/>
      <protection locked="0"/>
    </xf>
    <xf numFmtId="0" fontId="0" fillId="5" borderId="19" xfId="0" applyFill="1" applyBorder="1" applyAlignment="1" applyProtection="1">
      <alignment horizontal="center"/>
      <protection locked="0"/>
    </xf>
    <xf numFmtId="164" fontId="0" fillId="5" borderId="24" xfId="0" applyNumberFormat="1" applyFill="1" applyBorder="1" applyAlignment="1" applyProtection="1">
      <alignment horizontal="center"/>
      <protection locked="0"/>
    </xf>
    <xf numFmtId="0" fontId="5" fillId="4" borderId="25" xfId="0" applyFont="1" applyFill="1" applyBorder="1" applyAlignment="1" applyProtection="1">
      <alignment horizontal="left" vertical="center"/>
      <protection locked="0"/>
    </xf>
    <xf numFmtId="0" fontId="0" fillId="6" borderId="0" xfId="0" applyFill="1"/>
    <xf numFmtId="0" fontId="2" fillId="6" borderId="0" xfId="0" applyFont="1" applyFill="1"/>
    <xf numFmtId="0" fontId="1" fillId="0" borderId="0" xfId="0" applyFont="1" applyAlignment="1">
      <alignment horizontal="center"/>
    </xf>
    <xf numFmtId="0" fontId="1" fillId="0" borderId="0" xfId="0" applyFont="1"/>
    <xf numFmtId="0" fontId="0" fillId="3" borderId="0" xfId="0" applyFill="1" applyProtection="1">
      <protection hidden="1"/>
    </xf>
    <xf numFmtId="0" fontId="1" fillId="3" borderId="19" xfId="0" applyFont="1" applyFill="1" applyBorder="1" applyAlignment="1" applyProtection="1">
      <alignment horizontal="center"/>
      <protection hidden="1"/>
    </xf>
    <xf numFmtId="0" fontId="1" fillId="3" borderId="13" xfId="0" applyFont="1" applyFill="1" applyBorder="1" applyAlignment="1" applyProtection="1">
      <alignment horizontal="center"/>
      <protection hidden="1"/>
    </xf>
    <xf numFmtId="0" fontId="1" fillId="3" borderId="19" xfId="0" applyFont="1" applyFill="1" applyBorder="1" applyProtection="1">
      <protection hidden="1"/>
    </xf>
    <xf numFmtId="0" fontId="0" fillId="5" borderId="24" xfId="0" applyFill="1" applyBorder="1" applyAlignment="1" applyProtection="1">
      <alignment horizontal="center"/>
      <protection hidden="1"/>
    </xf>
    <xf numFmtId="164" fontId="0" fillId="5" borderId="24" xfId="0" applyNumberFormat="1" applyFill="1" applyBorder="1" applyAlignment="1" applyProtection="1">
      <alignment horizontal="center"/>
      <protection hidden="1"/>
    </xf>
    <xf numFmtId="0" fontId="1" fillId="3" borderId="0" xfId="0" applyFont="1" applyFill="1" applyProtection="1">
      <protection hidden="1"/>
    </xf>
    <xf numFmtId="0" fontId="0" fillId="3" borderId="0" xfId="0" applyFill="1" applyAlignment="1" applyProtection="1">
      <alignment horizontal="center"/>
      <protection hidden="1"/>
    </xf>
    <xf numFmtId="164" fontId="0" fillId="3" borderId="0" xfId="0" applyNumberFormat="1" applyFill="1" applyProtection="1">
      <protection hidden="1"/>
    </xf>
    <xf numFmtId="0" fontId="1" fillId="3" borderId="11" xfId="0" applyFont="1" applyFill="1" applyBorder="1" applyProtection="1">
      <protection hidden="1"/>
    </xf>
    <xf numFmtId="0" fontId="0" fillId="5" borderId="19" xfId="0" applyFill="1" applyBorder="1" applyAlignment="1" applyProtection="1">
      <alignment horizontal="center"/>
      <protection hidden="1"/>
    </xf>
    <xf numFmtId="0" fontId="0" fillId="3" borderId="8" xfId="0" applyFill="1" applyBorder="1" applyProtection="1">
      <protection hidden="1"/>
    </xf>
    <xf numFmtId="0" fontId="4" fillId="3" borderId="8" xfId="0" applyFont="1" applyFill="1" applyBorder="1" applyAlignment="1" applyProtection="1">
      <alignment vertical="center"/>
      <protection hidden="1"/>
    </xf>
    <xf numFmtId="0" fontId="3" fillId="3" borderId="9" xfId="0" applyFont="1" applyFill="1" applyBorder="1" applyProtection="1">
      <protection hidden="1"/>
    </xf>
    <xf numFmtId="0" fontId="4" fillId="3" borderId="0" xfId="0" applyFont="1" applyFill="1" applyAlignment="1" applyProtection="1">
      <alignment horizontal="center" vertical="center"/>
      <protection hidden="1"/>
    </xf>
    <xf numFmtId="0" fontId="4" fillId="5" borderId="2" xfId="0" applyFont="1" applyFill="1" applyBorder="1" applyAlignment="1" applyProtection="1">
      <alignment horizontal="center" vertical="center"/>
      <protection hidden="1"/>
    </xf>
    <xf numFmtId="0" fontId="4" fillId="3" borderId="28" xfId="0" applyFont="1" applyFill="1" applyBorder="1" applyAlignment="1" applyProtection="1">
      <alignment vertical="center"/>
      <protection hidden="1"/>
    </xf>
    <xf numFmtId="0" fontId="4" fillId="3" borderId="20" xfId="0" applyFont="1" applyFill="1" applyBorder="1" applyAlignment="1" applyProtection="1">
      <alignment horizontal="center"/>
      <protection hidden="1"/>
    </xf>
    <xf numFmtId="165" fontId="0" fillId="3" borderId="0" xfId="0" applyNumberFormat="1" applyFill="1" applyProtection="1">
      <protection hidden="1"/>
    </xf>
    <xf numFmtId="0" fontId="4" fillId="3" borderId="6" xfId="0" applyFont="1" applyFill="1" applyBorder="1" applyAlignment="1" applyProtection="1">
      <alignment vertical="center"/>
      <protection hidden="1"/>
    </xf>
    <xf numFmtId="0" fontId="3" fillId="3" borderId="7" xfId="0" applyFont="1" applyFill="1" applyBorder="1" applyProtection="1">
      <protection hidden="1"/>
    </xf>
    <xf numFmtId="0" fontId="0" fillId="3" borderId="19" xfId="0" applyFill="1" applyBorder="1" applyProtection="1">
      <protection hidden="1"/>
    </xf>
    <xf numFmtId="165" fontId="0" fillId="3" borderId="13" xfId="0" applyNumberFormat="1" applyFill="1" applyBorder="1" applyProtection="1">
      <protection hidden="1"/>
    </xf>
    <xf numFmtId="165" fontId="1" fillId="3" borderId="0" xfId="0" applyNumberFormat="1" applyFont="1" applyFill="1" applyAlignment="1" applyProtection="1">
      <alignment horizontal="center"/>
      <protection hidden="1"/>
    </xf>
    <xf numFmtId="166" fontId="1" fillId="3" borderId="0" xfId="0" applyNumberFormat="1" applyFont="1" applyFill="1" applyProtection="1">
      <protection hidden="1"/>
    </xf>
    <xf numFmtId="0" fontId="1" fillId="3" borderId="21" xfId="0" applyFont="1" applyFill="1" applyBorder="1" applyProtection="1">
      <protection hidden="1"/>
    </xf>
    <xf numFmtId="0" fontId="2" fillId="3" borderId="0" xfId="0" applyFont="1" applyFill="1" applyProtection="1">
      <protection hidden="1"/>
    </xf>
    <xf numFmtId="0" fontId="7" fillId="3" borderId="0" xfId="0" applyFont="1" applyFill="1" applyAlignment="1" applyProtection="1">
      <alignment horizontal="center"/>
      <protection hidden="1"/>
    </xf>
    <xf numFmtId="0" fontId="9" fillId="3" borderId="0" xfId="0" applyFont="1" applyFill="1" applyProtection="1">
      <protection hidden="1"/>
    </xf>
    <xf numFmtId="0" fontId="4" fillId="3" borderId="26" xfId="0" applyFont="1" applyFill="1" applyBorder="1" applyAlignment="1" applyProtection="1">
      <alignment horizontal="left" vertical="center"/>
      <protection hidden="1"/>
    </xf>
    <xf numFmtId="0" fontId="4" fillId="3" borderId="27" xfId="0" applyFont="1" applyFill="1" applyBorder="1" applyAlignment="1" applyProtection="1">
      <alignment horizontal="center" vertical="center"/>
      <protection hidden="1"/>
    </xf>
    <xf numFmtId="0" fontId="4" fillId="3" borderId="20" xfId="0" applyFont="1" applyFill="1" applyBorder="1" applyProtection="1">
      <protection hidden="1"/>
    </xf>
    <xf numFmtId="0" fontId="4" fillId="3" borderId="2" xfId="0" applyFont="1" applyFill="1" applyBorder="1" applyAlignment="1" applyProtection="1">
      <alignment horizontal="center" vertical="center"/>
      <protection hidden="1"/>
    </xf>
    <xf numFmtId="0" fontId="4" fillId="3" borderId="29" xfId="0" applyFont="1" applyFill="1" applyBorder="1" applyAlignment="1" applyProtection="1">
      <alignment horizontal="left" vertical="center"/>
      <protection hidden="1"/>
    </xf>
    <xf numFmtId="0" fontId="4" fillId="3" borderId="30" xfId="0" applyFont="1" applyFill="1" applyBorder="1" applyAlignment="1" applyProtection="1">
      <alignment horizontal="center" vertical="center"/>
      <protection hidden="1"/>
    </xf>
    <xf numFmtId="0" fontId="5" fillId="4" borderId="8" xfId="0" applyFont="1" applyFill="1" applyBorder="1" applyAlignment="1" applyProtection="1">
      <alignment horizontal="left" vertical="center"/>
      <protection hidden="1"/>
    </xf>
    <xf numFmtId="0" fontId="5" fillId="4" borderId="25" xfId="0" applyFont="1" applyFill="1" applyBorder="1" applyAlignment="1" applyProtection="1">
      <alignment horizontal="left" vertical="center"/>
      <protection hidden="1"/>
    </xf>
    <xf numFmtId="0" fontId="5" fillId="4" borderId="9" xfId="0" applyFont="1" applyFill="1" applyBorder="1" applyAlignment="1" applyProtection="1">
      <alignment horizontal="left" vertical="center"/>
      <protection hidden="1"/>
    </xf>
    <xf numFmtId="0" fontId="0" fillId="2" borderId="0" xfId="0" applyFill="1" applyProtection="1">
      <protection hidden="1"/>
    </xf>
    <xf numFmtId="1" fontId="3" fillId="3" borderId="9" xfId="0" applyNumberFormat="1" applyFont="1" applyFill="1" applyBorder="1" applyProtection="1">
      <protection hidden="1"/>
    </xf>
    <xf numFmtId="0" fontId="4" fillId="3" borderId="34" xfId="0" applyFont="1" applyFill="1" applyBorder="1" applyAlignment="1" applyProtection="1">
      <alignment horizontal="left" vertical="center"/>
      <protection hidden="1"/>
    </xf>
    <xf numFmtId="0" fontId="4" fillId="3" borderId="35" xfId="0" applyFont="1" applyFill="1" applyBorder="1" applyAlignment="1" applyProtection="1">
      <alignment horizontal="center" vertical="center"/>
      <protection hidden="1"/>
    </xf>
    <xf numFmtId="0" fontId="4" fillId="3" borderId="26" xfId="0" applyFont="1" applyFill="1" applyBorder="1" applyAlignment="1" applyProtection="1">
      <alignment vertical="center"/>
      <protection hidden="1"/>
    </xf>
    <xf numFmtId="0" fontId="4" fillId="3" borderId="27" xfId="0" applyFont="1" applyFill="1" applyBorder="1" applyProtection="1">
      <protection hidden="1"/>
    </xf>
    <xf numFmtId="0" fontId="4" fillId="3" borderId="28" xfId="0" applyFont="1" applyFill="1" applyBorder="1" applyAlignment="1" applyProtection="1">
      <alignment horizontal="left" vertical="center"/>
      <protection hidden="1"/>
    </xf>
    <xf numFmtId="0" fontId="4" fillId="3" borderId="20" xfId="0" applyFont="1" applyFill="1" applyBorder="1" applyAlignment="1" applyProtection="1">
      <alignment horizontal="center" vertical="center"/>
      <protection hidden="1"/>
    </xf>
    <xf numFmtId="167" fontId="0" fillId="3" borderId="0" xfId="0" applyNumberFormat="1" applyFill="1" applyProtection="1"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167" fontId="0" fillId="3" borderId="1" xfId="0" applyNumberFormat="1" applyFill="1" applyBorder="1" applyProtection="1">
      <protection hidden="1"/>
    </xf>
    <xf numFmtId="0" fontId="4" fillId="3" borderId="33" xfId="0" applyFont="1" applyFill="1" applyBorder="1" applyAlignment="1" applyProtection="1">
      <alignment vertical="center"/>
      <protection hidden="1"/>
    </xf>
    <xf numFmtId="0" fontId="4" fillId="3" borderId="32" xfId="0" applyFont="1" applyFill="1" applyBorder="1" applyAlignment="1" applyProtection="1">
      <alignment vertical="center"/>
      <protection hidden="1"/>
    </xf>
    <xf numFmtId="167" fontId="1" fillId="3" borderId="1" xfId="0" applyNumberFormat="1" applyFont="1" applyFill="1" applyBorder="1" applyProtection="1">
      <protection hidden="1"/>
    </xf>
    <xf numFmtId="0" fontId="1" fillId="2" borderId="0" xfId="0" applyFont="1" applyFill="1" applyAlignment="1" applyProtection="1">
      <alignment horizontal="center"/>
      <protection hidden="1"/>
    </xf>
    <xf numFmtId="167" fontId="1" fillId="2" borderId="0" xfId="0" applyNumberFormat="1" applyFont="1" applyFill="1" applyProtection="1">
      <protection hidden="1"/>
    </xf>
    <xf numFmtId="0" fontId="8" fillId="3" borderId="0" xfId="0" applyFont="1" applyFill="1" applyProtection="1">
      <protection hidden="1"/>
    </xf>
    <xf numFmtId="0" fontId="1" fillId="3" borderId="0" xfId="0" applyFont="1" applyFill="1" applyAlignment="1" applyProtection="1">
      <alignment horizontal="center"/>
      <protection hidden="1"/>
    </xf>
    <xf numFmtId="164" fontId="0" fillId="3" borderId="0" xfId="0" applyNumberFormat="1" applyFill="1" applyAlignment="1" applyProtection="1">
      <alignment horizontal="center"/>
      <protection hidden="1"/>
    </xf>
    <xf numFmtId="0" fontId="4" fillId="0" borderId="33" xfId="0" applyFont="1" applyBorder="1" applyAlignment="1" applyProtection="1">
      <alignment vertical="center"/>
      <protection hidden="1"/>
    </xf>
    <xf numFmtId="0" fontId="4" fillId="3" borderId="10" xfId="0" applyFont="1" applyFill="1" applyBorder="1" applyAlignment="1" applyProtection="1">
      <alignment vertical="center"/>
      <protection hidden="1"/>
    </xf>
    <xf numFmtId="0" fontId="3" fillId="3" borderId="37" xfId="0" applyFont="1" applyFill="1" applyBorder="1" applyProtection="1">
      <protection hidden="1"/>
    </xf>
    <xf numFmtId="0" fontId="0" fillId="3" borderId="11" xfId="0" applyFill="1" applyBorder="1" applyProtection="1">
      <protection hidden="1"/>
    </xf>
    <xf numFmtId="166" fontId="1" fillId="3" borderId="13" xfId="0" applyNumberFormat="1" applyFont="1" applyFill="1" applyBorder="1" applyProtection="1">
      <protection hidden="1"/>
    </xf>
    <xf numFmtId="0" fontId="4" fillId="8" borderId="2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hidden="1"/>
    </xf>
    <xf numFmtId="0" fontId="4" fillId="0" borderId="2" xfId="0" applyFont="1" applyBorder="1" applyAlignment="1" applyProtection="1">
      <alignment horizontal="center" vertical="center"/>
      <protection hidden="1"/>
    </xf>
    <xf numFmtId="0" fontId="0" fillId="0" borderId="6" xfId="0" applyBorder="1"/>
    <xf numFmtId="9" fontId="0" fillId="0" borderId="7" xfId="0" applyNumberFormat="1" applyBorder="1"/>
    <xf numFmtId="0" fontId="0" fillId="0" borderId="8" xfId="0" applyBorder="1"/>
    <xf numFmtId="9" fontId="0" fillId="0" borderId="9" xfId="0" applyNumberFormat="1" applyBorder="1"/>
    <xf numFmtId="0" fontId="0" fillId="0" borderId="10" xfId="0" applyBorder="1"/>
    <xf numFmtId="9" fontId="0" fillId="0" borderId="37" xfId="0" applyNumberFormat="1" applyBorder="1"/>
    <xf numFmtId="0" fontId="0" fillId="0" borderId="1" xfId="0" applyBorder="1"/>
    <xf numFmtId="0" fontId="4" fillId="5" borderId="4" xfId="0" applyFont="1" applyFill="1" applyBorder="1" applyAlignment="1" applyProtection="1">
      <alignment horizontal="center" vertical="center"/>
      <protection locked="0"/>
    </xf>
    <xf numFmtId="0" fontId="4" fillId="5" borderId="14" xfId="0" applyFont="1" applyFill="1" applyBorder="1" applyAlignment="1" applyProtection="1">
      <alignment horizontal="center" vertical="center"/>
      <protection locked="0"/>
    </xf>
    <xf numFmtId="0" fontId="4" fillId="5" borderId="5" xfId="0" applyFont="1" applyFill="1" applyBorder="1" applyAlignment="1" applyProtection="1">
      <alignment horizontal="center" vertical="center"/>
      <protection locked="0"/>
    </xf>
    <xf numFmtId="0" fontId="4" fillId="5" borderId="33" xfId="0" applyFont="1" applyFill="1" applyBorder="1" applyAlignment="1" applyProtection="1">
      <alignment horizontal="center" vertical="center"/>
      <protection locked="0"/>
    </xf>
    <xf numFmtId="0" fontId="4" fillId="5" borderId="31" xfId="0" applyFont="1" applyFill="1" applyBorder="1" applyAlignment="1" applyProtection="1">
      <alignment horizontal="center" vertical="center"/>
      <protection locked="0"/>
    </xf>
    <xf numFmtId="0" fontId="4" fillId="5" borderId="32" xfId="0" applyFont="1" applyFill="1" applyBorder="1" applyAlignment="1" applyProtection="1">
      <alignment horizontal="center" vertical="center"/>
      <protection locked="0"/>
    </xf>
    <xf numFmtId="0" fontId="4" fillId="0" borderId="16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4" fillId="0" borderId="17" xfId="0" applyFont="1" applyBorder="1" applyAlignment="1" applyProtection="1">
      <alignment horizontal="center" vertical="center"/>
      <protection hidden="1"/>
    </xf>
    <xf numFmtId="0" fontId="4" fillId="3" borderId="4" xfId="0" applyFont="1" applyFill="1" applyBorder="1" applyAlignment="1" applyProtection="1">
      <alignment horizontal="center" vertical="center"/>
      <protection hidden="1"/>
    </xf>
    <xf numFmtId="0" fontId="4" fillId="3" borderId="5" xfId="0" applyFont="1" applyFill="1" applyBorder="1" applyAlignment="1" applyProtection="1">
      <alignment horizontal="center" vertical="center"/>
      <protection hidden="1"/>
    </xf>
    <xf numFmtId="0" fontId="4" fillId="5" borderId="1" xfId="0" applyFont="1" applyFill="1" applyBorder="1" applyAlignment="1" applyProtection="1">
      <alignment horizontal="center" vertical="center"/>
      <protection locked="0"/>
    </xf>
    <xf numFmtId="0" fontId="4" fillId="5" borderId="38" xfId="0" applyFont="1" applyFill="1" applyBorder="1" applyAlignment="1" applyProtection="1">
      <alignment horizontal="center" vertical="center"/>
      <protection locked="0"/>
    </xf>
    <xf numFmtId="0" fontId="5" fillId="4" borderId="11" xfId="0" applyFont="1" applyFill="1" applyBorder="1" applyAlignment="1" applyProtection="1">
      <alignment horizontal="left" vertical="center"/>
      <protection hidden="1"/>
    </xf>
    <xf numFmtId="0" fontId="5" fillId="4" borderId="12" xfId="0" applyFont="1" applyFill="1" applyBorder="1" applyAlignment="1" applyProtection="1">
      <alignment horizontal="left" vertical="center"/>
      <protection hidden="1"/>
    </xf>
    <xf numFmtId="0" fontId="5" fillId="4" borderId="13" xfId="0" applyFont="1" applyFill="1" applyBorder="1" applyAlignment="1" applyProtection="1">
      <alignment horizontal="left" vertical="center"/>
      <protection hidden="1"/>
    </xf>
    <xf numFmtId="0" fontId="4" fillId="0" borderId="4" xfId="0" applyFont="1" applyBorder="1" applyAlignment="1" applyProtection="1">
      <alignment horizontal="center" vertical="center"/>
      <protection hidden="1"/>
    </xf>
    <xf numFmtId="0" fontId="4" fillId="0" borderId="14" xfId="0" applyFont="1" applyBorder="1" applyAlignment="1" applyProtection="1">
      <alignment horizontal="center" vertical="center"/>
      <protection hidden="1"/>
    </xf>
    <xf numFmtId="0" fontId="4" fillId="0" borderId="5" xfId="0" applyFont="1" applyBorder="1" applyAlignment="1" applyProtection="1">
      <alignment horizontal="center" vertical="center"/>
      <protection hidden="1"/>
    </xf>
    <xf numFmtId="0" fontId="4" fillId="5" borderId="3" xfId="0" applyFont="1" applyFill="1" applyBorder="1" applyAlignment="1" applyProtection="1">
      <alignment horizontal="center" vertical="center"/>
      <protection locked="0"/>
    </xf>
    <xf numFmtId="0" fontId="4" fillId="7" borderId="11" xfId="0" applyFont="1" applyFill="1" applyBorder="1" applyAlignment="1" applyProtection="1">
      <alignment horizontal="center"/>
      <protection hidden="1"/>
    </xf>
    <xf numFmtId="0" fontId="4" fillId="7" borderId="12" xfId="0" applyFont="1" applyFill="1" applyBorder="1" applyAlignment="1" applyProtection="1">
      <alignment horizontal="center"/>
      <protection hidden="1"/>
    </xf>
    <xf numFmtId="0" fontId="4" fillId="7" borderId="13" xfId="0" applyFont="1" applyFill="1" applyBorder="1" applyAlignment="1" applyProtection="1">
      <alignment horizontal="center"/>
      <protection hidden="1"/>
    </xf>
    <xf numFmtId="0" fontId="4" fillId="0" borderId="16" xfId="0" applyFont="1" applyBorder="1" applyAlignment="1" applyProtection="1">
      <alignment horizontal="center" vertical="center"/>
      <protection locked="0"/>
    </xf>
    <xf numFmtId="0" fontId="4" fillId="0" borderId="15" xfId="0" applyFont="1" applyBorder="1" applyAlignment="1" applyProtection="1">
      <alignment horizontal="center" vertical="center"/>
      <protection locked="0"/>
    </xf>
    <xf numFmtId="0" fontId="4" fillId="0" borderId="17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8" borderId="3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hidden="1"/>
    </xf>
    <xf numFmtId="0" fontId="4" fillId="3" borderId="15" xfId="0" applyFont="1" applyFill="1" applyBorder="1" applyAlignment="1" applyProtection="1">
      <alignment horizontal="center" vertical="center"/>
      <protection hidden="1"/>
    </xf>
    <xf numFmtId="0" fontId="4" fillId="3" borderId="17" xfId="0" applyFont="1" applyFill="1" applyBorder="1" applyAlignment="1" applyProtection="1">
      <alignment horizontal="center" vertical="center"/>
      <protection hidden="1"/>
    </xf>
    <xf numFmtId="0" fontId="4" fillId="2" borderId="11" xfId="0" applyFont="1" applyFill="1" applyBorder="1" applyAlignment="1" applyProtection="1">
      <alignment horizontal="center"/>
      <protection hidden="1"/>
    </xf>
    <xf numFmtId="0" fontId="4" fillId="2" borderId="12" xfId="0" applyFont="1" applyFill="1" applyBorder="1" applyAlignment="1" applyProtection="1">
      <alignment horizontal="center"/>
      <protection hidden="1"/>
    </xf>
    <xf numFmtId="0" fontId="4" fillId="2" borderId="13" xfId="0" applyFont="1" applyFill="1" applyBorder="1" applyAlignment="1" applyProtection="1">
      <alignment horizontal="center"/>
      <protection hidden="1"/>
    </xf>
    <xf numFmtId="0" fontId="4" fillId="3" borderId="14" xfId="0" applyFont="1" applyFill="1" applyBorder="1" applyAlignment="1" applyProtection="1">
      <alignment horizontal="center" vertical="center"/>
      <protection hidden="1"/>
    </xf>
    <xf numFmtId="0" fontId="4" fillId="5" borderId="16" xfId="0" applyFont="1" applyFill="1" applyBorder="1" applyAlignment="1" applyProtection="1">
      <alignment horizontal="center" vertical="center"/>
      <protection locked="0"/>
    </xf>
    <xf numFmtId="0" fontId="4" fillId="5" borderId="15" xfId="0" applyFont="1" applyFill="1" applyBorder="1" applyAlignment="1" applyProtection="1">
      <alignment horizontal="center" vertical="center"/>
      <protection locked="0"/>
    </xf>
    <xf numFmtId="0" fontId="4" fillId="5" borderId="17" xfId="0" applyFont="1" applyFill="1" applyBorder="1" applyAlignment="1" applyProtection="1">
      <alignment horizontal="center" vertical="center"/>
      <protection locked="0"/>
    </xf>
    <xf numFmtId="0" fontId="4" fillId="3" borderId="11" xfId="0" applyFont="1" applyFill="1" applyBorder="1" applyAlignment="1" applyProtection="1">
      <alignment horizontal="center"/>
      <protection hidden="1"/>
    </xf>
    <xf numFmtId="0" fontId="4" fillId="3" borderId="12" xfId="0" applyFont="1" applyFill="1" applyBorder="1" applyAlignment="1" applyProtection="1">
      <alignment horizontal="center"/>
      <protection hidden="1"/>
    </xf>
    <xf numFmtId="0" fontId="4" fillId="3" borderId="13" xfId="0" applyFont="1" applyFill="1" applyBorder="1" applyAlignment="1" applyProtection="1">
      <alignment horizontal="center"/>
      <protection hidden="1"/>
    </xf>
    <xf numFmtId="0" fontId="6" fillId="4" borderId="11" xfId="0" applyFont="1" applyFill="1" applyBorder="1" applyAlignment="1" applyProtection="1">
      <alignment horizontal="center" vertical="center"/>
      <protection hidden="1"/>
    </xf>
    <xf numFmtId="0" fontId="6" fillId="4" borderId="12" xfId="0" applyFont="1" applyFill="1" applyBorder="1" applyAlignment="1" applyProtection="1">
      <alignment horizontal="center" vertical="center"/>
      <protection hidden="1"/>
    </xf>
    <xf numFmtId="0" fontId="6" fillId="4" borderId="13" xfId="0" applyFont="1" applyFill="1" applyBorder="1" applyAlignment="1" applyProtection="1">
      <alignment horizontal="center" vertical="center"/>
      <protection hidden="1"/>
    </xf>
    <xf numFmtId="165" fontId="4" fillId="5" borderId="33" xfId="0" applyNumberFormat="1" applyFont="1" applyFill="1" applyBorder="1" applyAlignment="1" applyProtection="1">
      <alignment horizontal="center" vertical="center"/>
      <protection locked="0"/>
    </xf>
    <xf numFmtId="165" fontId="4" fillId="5" borderId="31" xfId="0" applyNumberFormat="1" applyFont="1" applyFill="1" applyBorder="1" applyAlignment="1" applyProtection="1">
      <alignment horizontal="center" vertical="center"/>
      <protection locked="0"/>
    </xf>
    <xf numFmtId="165" fontId="4" fillId="5" borderId="32" xfId="0" applyNumberFormat="1" applyFont="1" applyFill="1" applyBorder="1" applyAlignment="1" applyProtection="1">
      <alignment horizontal="center" vertical="center"/>
      <protection locked="0"/>
    </xf>
    <xf numFmtId="0" fontId="4" fillId="0" borderId="33" xfId="0" applyFont="1" applyBorder="1" applyAlignment="1" applyProtection="1">
      <alignment horizontal="center" vertical="center"/>
      <protection hidden="1"/>
    </xf>
    <xf numFmtId="0" fontId="4" fillId="0" borderId="32" xfId="0" applyFont="1" applyBorder="1" applyAlignment="1" applyProtection="1">
      <alignment horizontal="center" vertical="center"/>
      <protection hidden="1"/>
    </xf>
    <xf numFmtId="0" fontId="1" fillId="3" borderId="11" xfId="0" applyFont="1" applyFill="1" applyBorder="1" applyAlignment="1" applyProtection="1">
      <alignment horizontal="center"/>
      <protection hidden="1"/>
    </xf>
    <xf numFmtId="0" fontId="1" fillId="3" borderId="13" xfId="0" applyFont="1" applyFill="1" applyBorder="1" applyAlignment="1" applyProtection="1">
      <alignment horizontal="center"/>
      <protection hidden="1"/>
    </xf>
    <xf numFmtId="0" fontId="0" fillId="5" borderId="11" xfId="0" applyFill="1" applyBorder="1" applyAlignment="1" applyProtection="1">
      <alignment horizontal="center"/>
      <protection locked="0"/>
    </xf>
    <xf numFmtId="0" fontId="0" fillId="5" borderId="13" xfId="0" applyFill="1" applyBorder="1" applyAlignment="1" applyProtection="1">
      <alignment horizontal="center"/>
      <protection locked="0"/>
    </xf>
    <xf numFmtId="0" fontId="6" fillId="4" borderId="6" xfId="0" applyFont="1" applyFill="1" applyBorder="1" applyAlignment="1" applyProtection="1">
      <alignment horizontal="center" vertical="center"/>
      <protection hidden="1"/>
    </xf>
    <xf numFmtId="0" fontId="6" fillId="4" borderId="25" xfId="0" applyFont="1" applyFill="1" applyBorder="1" applyAlignment="1" applyProtection="1">
      <alignment horizontal="center" vertical="center"/>
      <protection hidden="1"/>
    </xf>
    <xf numFmtId="0" fontId="6" fillId="4" borderId="7" xfId="0" applyFont="1" applyFill="1" applyBorder="1" applyAlignment="1" applyProtection="1">
      <alignment horizontal="center" vertical="center"/>
      <protection hidden="1"/>
    </xf>
    <xf numFmtId="0" fontId="0" fillId="3" borderId="36" xfId="0" applyFill="1" applyBorder="1" applyAlignment="1" applyProtection="1">
      <alignment horizontal="center"/>
      <protection hidden="1"/>
    </xf>
    <xf numFmtId="165" fontId="4" fillId="5" borderId="4" xfId="0" applyNumberFormat="1" applyFont="1" applyFill="1" applyBorder="1" applyAlignment="1" applyProtection="1">
      <alignment horizontal="center" vertical="center"/>
      <protection locked="0"/>
    </xf>
    <xf numFmtId="165" fontId="4" fillId="5" borderId="14" xfId="0" applyNumberFormat="1" applyFont="1" applyFill="1" applyBorder="1" applyAlignment="1" applyProtection="1">
      <alignment horizontal="center" vertical="center"/>
      <protection locked="0"/>
    </xf>
    <xf numFmtId="165" fontId="4" fillId="5" borderId="5" xfId="0" applyNumberFormat="1" applyFont="1" applyFill="1" applyBorder="1" applyAlignment="1" applyProtection="1">
      <alignment horizontal="center" vertical="center"/>
      <protection locked="0"/>
    </xf>
    <xf numFmtId="10" fontId="4" fillId="5" borderId="18" xfId="0" applyNumberFormat="1" applyFont="1" applyFill="1" applyBorder="1" applyAlignment="1" applyProtection="1">
      <alignment horizontal="center" vertical="center"/>
      <protection locked="0"/>
    </xf>
    <xf numFmtId="0" fontId="4" fillId="3" borderId="33" xfId="0" applyFont="1" applyFill="1" applyBorder="1" applyAlignment="1" applyProtection="1">
      <alignment horizontal="center" vertical="center"/>
      <protection hidden="1"/>
    </xf>
    <xf numFmtId="0" fontId="4" fillId="3" borderId="32" xfId="0" applyFont="1" applyFill="1" applyBorder="1" applyAlignment="1" applyProtection="1">
      <alignment horizontal="center" vertical="center"/>
      <protection hidden="1"/>
    </xf>
    <xf numFmtId="0" fontId="5" fillId="4" borderId="11" xfId="0" applyFont="1" applyFill="1" applyBorder="1" applyAlignment="1" applyProtection="1">
      <alignment horizontal="center" vertical="center"/>
      <protection hidden="1"/>
    </xf>
    <xf numFmtId="0" fontId="5" fillId="4" borderId="12" xfId="0" applyFont="1" applyFill="1" applyBorder="1" applyAlignment="1" applyProtection="1">
      <alignment horizontal="center" vertical="center"/>
      <protection hidden="1"/>
    </xf>
    <xf numFmtId="0" fontId="5" fillId="4" borderId="13" xfId="0" applyFont="1" applyFill="1" applyBorder="1" applyAlignment="1" applyProtection="1">
      <alignment horizontal="center" vertical="center"/>
      <protection hidden="1"/>
    </xf>
    <xf numFmtId="0" fontId="1" fillId="3" borderId="22" xfId="0" applyFont="1" applyFill="1" applyBorder="1" applyAlignment="1" applyProtection="1">
      <alignment horizontal="center"/>
      <protection hidden="1"/>
    </xf>
    <xf numFmtId="0" fontId="1" fillId="3" borderId="23" xfId="0" applyFont="1" applyFill="1" applyBorder="1" applyAlignment="1" applyProtection="1">
      <alignment horizontal="center"/>
      <protection hidden="1"/>
    </xf>
    <xf numFmtId="0" fontId="0" fillId="5" borderId="11" xfId="0" applyFill="1" applyBorder="1" applyAlignment="1" applyProtection="1">
      <alignment horizontal="center"/>
      <protection hidden="1"/>
    </xf>
    <xf numFmtId="0" fontId="0" fillId="5" borderId="13" xfId="0" applyFill="1" applyBorder="1" applyAlignment="1" applyProtection="1">
      <alignment horizontal="center"/>
      <protection hidden="1"/>
    </xf>
    <xf numFmtId="0" fontId="4" fillId="5" borderId="16" xfId="0" applyFont="1" applyFill="1" applyBorder="1" applyAlignment="1" applyProtection="1">
      <alignment horizontal="center" vertical="center"/>
      <protection hidden="1"/>
    </xf>
    <xf numFmtId="0" fontId="4" fillId="5" borderId="15" xfId="0" applyFont="1" applyFill="1" applyBorder="1" applyAlignment="1" applyProtection="1">
      <alignment horizontal="center" vertical="center"/>
      <protection hidden="1"/>
    </xf>
    <xf numFmtId="0" fontId="4" fillId="5" borderId="17" xfId="0" applyFont="1" applyFill="1" applyBorder="1" applyAlignment="1" applyProtection="1">
      <alignment horizontal="center" vertical="center"/>
      <protection hidden="1"/>
    </xf>
    <xf numFmtId="9" fontId="1" fillId="3" borderId="22" xfId="0" applyNumberFormat="1" applyFont="1" applyFill="1" applyBorder="1" applyAlignment="1" applyProtection="1">
      <alignment horizontal="center"/>
      <protection hidden="1"/>
    </xf>
    <xf numFmtId="9" fontId="1" fillId="3" borderId="23" xfId="0" applyNumberFormat="1" applyFont="1" applyFill="1" applyBorder="1" applyAlignment="1" applyProtection="1">
      <alignment horizontal="center"/>
      <protection hidden="1"/>
    </xf>
    <xf numFmtId="0" fontId="1" fillId="3" borderId="6" xfId="0" applyFont="1" applyFill="1" applyBorder="1" applyAlignment="1" applyProtection="1">
      <alignment horizontal="center" vertical="center" wrapText="1"/>
      <protection hidden="1"/>
    </xf>
    <xf numFmtId="0" fontId="1" fillId="3" borderId="8" xfId="0" applyFont="1" applyFill="1" applyBorder="1" applyAlignment="1" applyProtection="1">
      <alignment horizontal="center" vertical="center" wrapText="1"/>
      <protection hidden="1"/>
    </xf>
    <xf numFmtId="0" fontId="1" fillId="3" borderId="10" xfId="0" applyFont="1" applyFill="1" applyBorder="1" applyAlignment="1" applyProtection="1">
      <alignment horizontal="center" vertical="center" wrapText="1"/>
      <protection hidden="1"/>
    </xf>
    <xf numFmtId="165" fontId="1" fillId="3" borderId="11" xfId="0" applyNumberFormat="1" applyFont="1" applyFill="1" applyBorder="1" applyAlignment="1" applyProtection="1">
      <alignment horizontal="center"/>
      <protection hidden="1"/>
    </xf>
    <xf numFmtId="165" fontId="1" fillId="3" borderId="13" xfId="0" applyNumberFormat="1" applyFont="1" applyFill="1" applyBorder="1" applyAlignment="1" applyProtection="1">
      <alignment horizontal="center"/>
      <protection hidden="1"/>
    </xf>
    <xf numFmtId="0" fontId="4" fillId="5" borderId="3" xfId="0" applyFont="1" applyFill="1" applyBorder="1" applyAlignment="1" applyProtection="1">
      <alignment horizontal="center" vertical="center"/>
      <protection hidden="1"/>
    </xf>
    <xf numFmtId="165" fontId="4" fillId="5" borderId="33" xfId="0" applyNumberFormat="1" applyFont="1" applyFill="1" applyBorder="1" applyAlignment="1" applyProtection="1">
      <alignment horizontal="center" vertical="center"/>
      <protection hidden="1"/>
    </xf>
    <xf numFmtId="165" fontId="4" fillId="5" borderId="31" xfId="0" applyNumberFormat="1" applyFont="1" applyFill="1" applyBorder="1" applyAlignment="1" applyProtection="1">
      <alignment horizontal="center" vertical="center"/>
      <protection hidden="1"/>
    </xf>
    <xf numFmtId="165" fontId="4" fillId="5" borderId="32" xfId="0" applyNumberFormat="1" applyFont="1" applyFill="1" applyBorder="1" applyAlignment="1" applyProtection="1">
      <alignment horizontal="center" vertical="center"/>
      <protection hidden="1"/>
    </xf>
    <xf numFmtId="0" fontId="4" fillId="5" borderId="4" xfId="0" applyFont="1" applyFill="1" applyBorder="1" applyAlignment="1" applyProtection="1">
      <alignment horizontal="center" vertical="center"/>
      <protection hidden="1"/>
    </xf>
    <xf numFmtId="0" fontId="4" fillId="5" borderId="14" xfId="0" applyFont="1" applyFill="1" applyBorder="1" applyAlignment="1" applyProtection="1">
      <alignment horizontal="center" vertical="center"/>
      <protection hidden="1"/>
    </xf>
    <xf numFmtId="0" fontId="4" fillId="5" borderId="5" xfId="0" applyFont="1" applyFill="1" applyBorder="1" applyAlignment="1" applyProtection="1">
      <alignment horizontal="center" vertical="center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6DA66C-4E36-4C90-BEA6-299AE5540B58}">
  <dimension ref="C1:H611"/>
  <sheetViews>
    <sheetView zoomScale="70" zoomScaleNormal="70" workbookViewId="0">
      <selection activeCell="D6" sqref="D6:G6"/>
    </sheetView>
  </sheetViews>
  <sheetFormatPr baseColWidth="10" defaultRowHeight="15" x14ac:dyDescent="0.25"/>
  <cols>
    <col min="1" max="2" width="11.42578125" style="14"/>
    <col min="3" max="3" width="32.7109375" style="14" customWidth="1"/>
    <col min="4" max="4" width="14" style="14" customWidth="1"/>
    <col min="5" max="5" width="16.5703125" style="14" customWidth="1"/>
    <col min="6" max="6" width="3.5703125" style="14" customWidth="1"/>
    <col min="7" max="7" width="11.42578125" style="14"/>
    <col min="8" max="8" width="27.5703125" style="14" customWidth="1"/>
    <col min="9" max="9" width="11.42578125" style="14"/>
    <col min="10" max="10" width="16.42578125" style="14" customWidth="1"/>
    <col min="11" max="16384" width="11.42578125" style="14"/>
  </cols>
  <sheetData>
    <row r="1" spans="3:8" ht="15.75" thickBot="1" x14ac:dyDescent="0.3"/>
    <row r="2" spans="3:8" ht="19.5" thickBot="1" x14ac:dyDescent="0.35">
      <c r="C2" s="126" t="s">
        <v>92</v>
      </c>
      <c r="D2" s="127"/>
      <c r="E2" s="127"/>
      <c r="F2" s="127"/>
      <c r="G2" s="127"/>
      <c r="H2" s="128"/>
    </row>
    <row r="3" spans="3:8" ht="15.75" thickBot="1" x14ac:dyDescent="0.3"/>
    <row r="4" spans="3:8" s="20" customFormat="1" ht="19.5" thickBot="1" x14ac:dyDescent="0.35">
      <c r="C4" s="119" t="s">
        <v>62</v>
      </c>
      <c r="D4" s="120"/>
      <c r="E4" s="120"/>
      <c r="F4" s="120"/>
      <c r="G4" s="120"/>
      <c r="H4" s="121"/>
    </row>
    <row r="5" spans="3:8" ht="17.25" thickBot="1" x14ac:dyDescent="0.3">
      <c r="C5" s="99" t="s">
        <v>41</v>
      </c>
      <c r="D5" s="100"/>
      <c r="E5" s="100"/>
      <c r="F5" s="100"/>
      <c r="G5" s="100"/>
      <c r="H5" s="101"/>
    </row>
    <row r="6" spans="3:8" ht="18.75" x14ac:dyDescent="0.3">
      <c r="C6" s="26" t="s">
        <v>29</v>
      </c>
      <c r="D6" s="86"/>
      <c r="E6" s="87"/>
      <c r="F6" s="87"/>
      <c r="G6" s="88"/>
      <c r="H6" s="27"/>
    </row>
    <row r="7" spans="3:8" ht="18.75" x14ac:dyDescent="0.3">
      <c r="C7" s="26" t="s">
        <v>42</v>
      </c>
      <c r="D7" s="105"/>
      <c r="E7" s="105"/>
      <c r="F7" s="28" t="s">
        <v>43</v>
      </c>
      <c r="G7" s="6"/>
      <c r="H7" s="27"/>
    </row>
    <row r="8" spans="3:8" ht="18.75" x14ac:dyDescent="0.3">
      <c r="C8" s="26" t="s">
        <v>85</v>
      </c>
      <c r="D8" s="97"/>
      <c r="E8" s="97"/>
      <c r="F8" s="97"/>
      <c r="G8" s="97"/>
      <c r="H8" s="27"/>
    </row>
    <row r="9" spans="3:8" ht="18.75" x14ac:dyDescent="0.3">
      <c r="C9" s="26" t="s">
        <v>86</v>
      </c>
      <c r="D9" s="97"/>
      <c r="E9" s="97"/>
      <c r="F9" s="97"/>
      <c r="G9" s="97"/>
      <c r="H9" s="27"/>
    </row>
    <row r="10" spans="3:8" ht="18.75" x14ac:dyDescent="0.3">
      <c r="C10" s="26" t="s">
        <v>87</v>
      </c>
      <c r="D10" s="97"/>
      <c r="E10" s="97"/>
      <c r="F10" s="97"/>
      <c r="G10" s="97"/>
      <c r="H10" s="27"/>
    </row>
    <row r="11" spans="3:8" ht="18.75" x14ac:dyDescent="0.3">
      <c r="C11" s="26" t="s">
        <v>88</v>
      </c>
      <c r="D11" s="97"/>
      <c r="E11" s="97"/>
      <c r="F11" s="97"/>
      <c r="G11" s="97"/>
      <c r="H11" s="27"/>
    </row>
    <row r="12" spans="3:8" ht="18.75" x14ac:dyDescent="0.3">
      <c r="C12" s="26" t="s">
        <v>89</v>
      </c>
      <c r="D12" s="97"/>
      <c r="E12" s="97"/>
      <c r="F12" s="97"/>
      <c r="G12" s="97"/>
      <c r="H12" s="27"/>
    </row>
    <row r="13" spans="3:8" ht="19.5" thickBot="1" x14ac:dyDescent="0.35">
      <c r="C13" s="26" t="s">
        <v>90</v>
      </c>
      <c r="D13" s="98"/>
      <c r="E13" s="98"/>
      <c r="F13" s="98"/>
      <c r="G13" s="98"/>
      <c r="H13" s="27"/>
    </row>
    <row r="14" spans="3:8" ht="17.25" thickBot="1" x14ac:dyDescent="0.3">
      <c r="C14" s="99" t="s">
        <v>41</v>
      </c>
      <c r="D14" s="100"/>
      <c r="E14" s="100"/>
      <c r="F14" s="100"/>
      <c r="G14" s="100"/>
      <c r="H14" s="101"/>
    </row>
    <row r="15" spans="3:8" ht="18.75" x14ac:dyDescent="0.3">
      <c r="C15" s="33" t="s">
        <v>29</v>
      </c>
      <c r="D15" s="123"/>
      <c r="E15" s="124"/>
      <c r="F15" s="124"/>
      <c r="G15" s="125"/>
      <c r="H15" s="34"/>
    </row>
    <row r="16" spans="3:8" ht="18.75" x14ac:dyDescent="0.3">
      <c r="C16" s="26" t="s">
        <v>42</v>
      </c>
      <c r="D16" s="95" t="str">
        <f>IF(D7="","",D7)</f>
        <v/>
      </c>
      <c r="E16" s="96"/>
      <c r="F16" s="28" t="s">
        <v>43</v>
      </c>
      <c r="G16" s="46" t="str">
        <f>+IF(G7="","",G7)</f>
        <v/>
      </c>
      <c r="H16" s="27"/>
    </row>
    <row r="17" spans="3:8" ht="18.75" x14ac:dyDescent="0.3">
      <c r="C17" s="26" t="s">
        <v>85</v>
      </c>
      <c r="D17" s="86"/>
      <c r="E17" s="87"/>
      <c r="F17" s="87"/>
      <c r="G17" s="88"/>
      <c r="H17" s="27"/>
    </row>
    <row r="18" spans="3:8" ht="18.75" x14ac:dyDescent="0.3">
      <c r="C18" s="26" t="s">
        <v>86</v>
      </c>
      <c r="D18" s="86"/>
      <c r="E18" s="87"/>
      <c r="F18" s="87"/>
      <c r="G18" s="88"/>
      <c r="H18" s="27"/>
    </row>
    <row r="19" spans="3:8" ht="18.75" x14ac:dyDescent="0.3">
      <c r="C19" s="26" t="s">
        <v>87</v>
      </c>
      <c r="D19" s="86"/>
      <c r="E19" s="87"/>
      <c r="F19" s="87"/>
      <c r="G19" s="88"/>
      <c r="H19" s="27"/>
    </row>
    <row r="20" spans="3:8" ht="18.75" x14ac:dyDescent="0.3">
      <c r="C20" s="26" t="s">
        <v>88</v>
      </c>
      <c r="D20" s="86"/>
      <c r="E20" s="87"/>
      <c r="F20" s="87"/>
      <c r="G20" s="88"/>
      <c r="H20" s="27"/>
    </row>
    <row r="21" spans="3:8" ht="18.75" x14ac:dyDescent="0.3">
      <c r="C21" s="26" t="s">
        <v>89</v>
      </c>
      <c r="D21" s="86"/>
      <c r="E21" s="87"/>
      <c r="F21" s="87"/>
      <c r="G21" s="88"/>
      <c r="H21" s="27"/>
    </row>
    <row r="22" spans="3:8" ht="19.5" thickBot="1" x14ac:dyDescent="0.35">
      <c r="C22" s="26" t="s">
        <v>90</v>
      </c>
      <c r="D22" s="86"/>
      <c r="E22" s="87"/>
      <c r="F22" s="87"/>
      <c r="G22" s="88"/>
      <c r="H22" s="27"/>
    </row>
    <row r="23" spans="3:8" ht="17.25" thickBot="1" x14ac:dyDescent="0.3">
      <c r="C23" s="99" t="s">
        <v>41</v>
      </c>
      <c r="D23" s="100"/>
      <c r="E23" s="100"/>
      <c r="F23" s="100"/>
      <c r="G23" s="100"/>
      <c r="H23" s="101"/>
    </row>
    <row r="24" spans="3:8" ht="18.75" x14ac:dyDescent="0.3">
      <c r="C24" s="33" t="s">
        <v>29</v>
      </c>
      <c r="D24" s="123"/>
      <c r="E24" s="124"/>
      <c r="F24" s="124"/>
      <c r="G24" s="125"/>
      <c r="H24" s="34"/>
    </row>
    <row r="25" spans="3:8" ht="18.75" x14ac:dyDescent="0.3">
      <c r="C25" s="26" t="s">
        <v>42</v>
      </c>
      <c r="D25" s="95" t="str">
        <f>IF(D16="","",D16)</f>
        <v/>
      </c>
      <c r="E25" s="96"/>
      <c r="F25" s="28" t="s">
        <v>43</v>
      </c>
      <c r="G25" s="46" t="str">
        <f>+IF(G16="","",G16)</f>
        <v/>
      </c>
      <c r="H25" s="27"/>
    </row>
    <row r="26" spans="3:8" ht="18.75" x14ac:dyDescent="0.3">
      <c r="C26" s="26" t="s">
        <v>85</v>
      </c>
      <c r="D26" s="86"/>
      <c r="E26" s="87"/>
      <c r="F26" s="87"/>
      <c r="G26" s="88"/>
      <c r="H26" s="27"/>
    </row>
    <row r="27" spans="3:8" ht="18.75" x14ac:dyDescent="0.3">
      <c r="C27" s="26" t="s">
        <v>86</v>
      </c>
      <c r="D27" s="86"/>
      <c r="E27" s="87"/>
      <c r="F27" s="87"/>
      <c r="G27" s="88"/>
      <c r="H27" s="27"/>
    </row>
    <row r="28" spans="3:8" ht="18.75" x14ac:dyDescent="0.3">
      <c r="C28" s="26" t="s">
        <v>87</v>
      </c>
      <c r="D28" s="86"/>
      <c r="E28" s="87"/>
      <c r="F28" s="87"/>
      <c r="G28" s="88"/>
      <c r="H28" s="27"/>
    </row>
    <row r="29" spans="3:8" ht="18.75" x14ac:dyDescent="0.3">
      <c r="C29" s="26" t="s">
        <v>88</v>
      </c>
      <c r="D29" s="86"/>
      <c r="E29" s="87"/>
      <c r="F29" s="87"/>
      <c r="G29" s="88"/>
      <c r="H29" s="27"/>
    </row>
    <row r="30" spans="3:8" ht="18.75" x14ac:dyDescent="0.3">
      <c r="C30" s="26" t="s">
        <v>89</v>
      </c>
      <c r="D30" s="86"/>
      <c r="E30" s="87"/>
      <c r="F30" s="87"/>
      <c r="G30" s="88"/>
      <c r="H30" s="27"/>
    </row>
    <row r="31" spans="3:8" ht="19.5" thickBot="1" x14ac:dyDescent="0.35">
      <c r="C31" s="72" t="s">
        <v>90</v>
      </c>
      <c r="D31" s="89"/>
      <c r="E31" s="90"/>
      <c r="F31" s="90"/>
      <c r="G31" s="91"/>
      <c r="H31" s="73"/>
    </row>
    <row r="32" spans="3:8" ht="15.75" thickBot="1" x14ac:dyDescent="0.3"/>
    <row r="33" spans="3:8" s="20" customFormat="1" ht="19.5" thickBot="1" x14ac:dyDescent="0.35">
      <c r="C33" s="106" t="s">
        <v>49</v>
      </c>
      <c r="D33" s="107"/>
      <c r="E33" s="107"/>
      <c r="F33" s="107"/>
      <c r="G33" s="107"/>
      <c r="H33" s="108"/>
    </row>
    <row r="34" spans="3:8" ht="17.25" thickBot="1" x14ac:dyDescent="0.3">
      <c r="C34" s="99" t="s">
        <v>41</v>
      </c>
      <c r="D34" s="100"/>
      <c r="E34" s="100"/>
      <c r="F34" s="100"/>
      <c r="G34" s="100"/>
      <c r="H34" s="101"/>
    </row>
    <row r="35" spans="3:8" ht="18.75" x14ac:dyDescent="0.3">
      <c r="C35" s="26" t="s">
        <v>29</v>
      </c>
      <c r="D35" s="95" t="str">
        <f>+IF(D6="","",D6)</f>
        <v/>
      </c>
      <c r="E35" s="122"/>
      <c r="F35" s="122"/>
      <c r="G35" s="96"/>
      <c r="H35" s="27"/>
    </row>
    <row r="36" spans="3:8" ht="18.75" x14ac:dyDescent="0.3">
      <c r="C36" s="26" t="s">
        <v>42</v>
      </c>
      <c r="D36" s="105"/>
      <c r="E36" s="105"/>
      <c r="F36" s="28" t="s">
        <v>43</v>
      </c>
      <c r="G36" s="6"/>
      <c r="H36" s="27"/>
    </row>
    <row r="37" spans="3:8" ht="18.75" x14ac:dyDescent="0.3">
      <c r="C37" s="26" t="s">
        <v>85</v>
      </c>
      <c r="D37" s="97"/>
      <c r="E37" s="97"/>
      <c r="F37" s="97"/>
      <c r="G37" s="97"/>
      <c r="H37" s="27"/>
    </row>
    <row r="38" spans="3:8" ht="18.75" x14ac:dyDescent="0.3">
      <c r="C38" s="26" t="s">
        <v>86</v>
      </c>
      <c r="D38" s="97"/>
      <c r="E38" s="97"/>
      <c r="F38" s="97"/>
      <c r="G38" s="97"/>
      <c r="H38" s="27"/>
    </row>
    <row r="39" spans="3:8" ht="18.75" x14ac:dyDescent="0.3">
      <c r="C39" s="26" t="s">
        <v>87</v>
      </c>
      <c r="D39" s="97"/>
      <c r="E39" s="97"/>
      <c r="F39" s="97"/>
      <c r="G39" s="97"/>
      <c r="H39" s="27"/>
    </row>
    <row r="40" spans="3:8" ht="18.75" x14ac:dyDescent="0.3">
      <c r="C40" s="26" t="s">
        <v>88</v>
      </c>
      <c r="D40" s="97"/>
      <c r="E40" s="97"/>
      <c r="F40" s="97"/>
      <c r="G40" s="97"/>
      <c r="H40" s="27"/>
    </row>
    <row r="41" spans="3:8" ht="18.75" x14ac:dyDescent="0.3">
      <c r="C41" s="26" t="s">
        <v>89</v>
      </c>
      <c r="D41" s="97"/>
      <c r="E41" s="97"/>
      <c r="F41" s="97"/>
      <c r="G41" s="97"/>
      <c r="H41" s="27"/>
    </row>
    <row r="42" spans="3:8" ht="19.5" thickBot="1" x14ac:dyDescent="0.35">
      <c r="C42" s="26" t="s">
        <v>90</v>
      </c>
      <c r="D42" s="98"/>
      <c r="E42" s="98"/>
      <c r="F42" s="98"/>
      <c r="G42" s="98"/>
      <c r="H42" s="27"/>
    </row>
    <row r="43" spans="3:8" ht="17.25" thickBot="1" x14ac:dyDescent="0.3">
      <c r="C43" s="99" t="s">
        <v>41</v>
      </c>
      <c r="D43" s="100"/>
      <c r="E43" s="100"/>
      <c r="F43" s="100"/>
      <c r="G43" s="100"/>
      <c r="H43" s="101"/>
    </row>
    <row r="44" spans="3:8" ht="18.75" x14ac:dyDescent="0.3">
      <c r="C44" s="33" t="s">
        <v>29</v>
      </c>
      <c r="D44" s="116" t="str">
        <f>+IF(D15="","",D15)</f>
        <v/>
      </c>
      <c r="E44" s="117"/>
      <c r="F44" s="117"/>
      <c r="G44" s="118"/>
      <c r="H44" s="34"/>
    </row>
    <row r="45" spans="3:8" ht="18.75" x14ac:dyDescent="0.3">
      <c r="C45" s="26" t="s">
        <v>42</v>
      </c>
      <c r="D45" s="95" t="str">
        <f>IF(D36="","",D36)</f>
        <v/>
      </c>
      <c r="E45" s="96"/>
      <c r="F45" s="28" t="s">
        <v>43</v>
      </c>
      <c r="G45" s="46" t="str">
        <f>+IF(G36="","",G36)</f>
        <v/>
      </c>
      <c r="H45" s="27"/>
    </row>
    <row r="46" spans="3:8" ht="18.75" x14ac:dyDescent="0.3">
      <c r="C46" s="26" t="s">
        <v>85</v>
      </c>
      <c r="D46" s="86"/>
      <c r="E46" s="87"/>
      <c r="F46" s="87"/>
      <c r="G46" s="88"/>
      <c r="H46" s="27"/>
    </row>
    <row r="47" spans="3:8" ht="18.75" x14ac:dyDescent="0.3">
      <c r="C47" s="26" t="s">
        <v>86</v>
      </c>
      <c r="D47" s="86"/>
      <c r="E47" s="87"/>
      <c r="F47" s="87"/>
      <c r="G47" s="88"/>
      <c r="H47" s="27"/>
    </row>
    <row r="48" spans="3:8" ht="18.75" x14ac:dyDescent="0.3">
      <c r="C48" s="26" t="s">
        <v>87</v>
      </c>
      <c r="D48" s="86"/>
      <c r="E48" s="87"/>
      <c r="F48" s="87"/>
      <c r="G48" s="88"/>
      <c r="H48" s="27"/>
    </row>
    <row r="49" spans="3:8" ht="18.75" x14ac:dyDescent="0.3">
      <c r="C49" s="26" t="s">
        <v>88</v>
      </c>
      <c r="D49" s="86"/>
      <c r="E49" s="87"/>
      <c r="F49" s="87"/>
      <c r="G49" s="88"/>
      <c r="H49" s="27"/>
    </row>
    <row r="50" spans="3:8" ht="18.75" x14ac:dyDescent="0.3">
      <c r="C50" s="26" t="s">
        <v>89</v>
      </c>
      <c r="D50" s="86"/>
      <c r="E50" s="87"/>
      <c r="F50" s="87"/>
      <c r="G50" s="88"/>
      <c r="H50" s="27"/>
    </row>
    <row r="51" spans="3:8" ht="19.5" thickBot="1" x14ac:dyDescent="0.35">
      <c r="C51" s="26" t="s">
        <v>90</v>
      </c>
      <c r="D51" s="86"/>
      <c r="E51" s="87"/>
      <c r="F51" s="87"/>
      <c r="G51" s="88"/>
      <c r="H51" s="27"/>
    </row>
    <row r="52" spans="3:8" ht="17.25" thickBot="1" x14ac:dyDescent="0.3">
      <c r="C52" s="99" t="s">
        <v>41</v>
      </c>
      <c r="D52" s="100"/>
      <c r="E52" s="100"/>
      <c r="F52" s="100"/>
      <c r="G52" s="100"/>
      <c r="H52" s="101"/>
    </row>
    <row r="53" spans="3:8" ht="18.75" x14ac:dyDescent="0.3">
      <c r="C53" s="33" t="s">
        <v>29</v>
      </c>
      <c r="D53" s="116" t="str">
        <f>+IF(D24="","",D24)</f>
        <v/>
      </c>
      <c r="E53" s="117"/>
      <c r="F53" s="117"/>
      <c r="G53" s="118"/>
      <c r="H53" s="34"/>
    </row>
    <row r="54" spans="3:8" ht="18.75" x14ac:dyDescent="0.3">
      <c r="C54" s="26" t="s">
        <v>42</v>
      </c>
      <c r="D54" s="95" t="str">
        <f>IF(D45="","",D45)</f>
        <v/>
      </c>
      <c r="E54" s="96"/>
      <c r="F54" s="28" t="s">
        <v>43</v>
      </c>
      <c r="G54" s="46" t="str">
        <f>+IF(G45="","",G45)</f>
        <v/>
      </c>
      <c r="H54" s="27"/>
    </row>
    <row r="55" spans="3:8" ht="18.75" x14ac:dyDescent="0.3">
      <c r="C55" s="26" t="s">
        <v>85</v>
      </c>
      <c r="D55" s="86"/>
      <c r="E55" s="87"/>
      <c r="F55" s="87"/>
      <c r="G55" s="88"/>
      <c r="H55" s="27"/>
    </row>
    <row r="56" spans="3:8" ht="18.75" x14ac:dyDescent="0.3">
      <c r="C56" s="26" t="s">
        <v>86</v>
      </c>
      <c r="D56" s="86"/>
      <c r="E56" s="87"/>
      <c r="F56" s="87"/>
      <c r="G56" s="88"/>
      <c r="H56" s="27"/>
    </row>
    <row r="57" spans="3:8" ht="18.75" x14ac:dyDescent="0.3">
      <c r="C57" s="26" t="s">
        <v>87</v>
      </c>
      <c r="D57" s="86"/>
      <c r="E57" s="87"/>
      <c r="F57" s="87"/>
      <c r="G57" s="88"/>
      <c r="H57" s="27"/>
    </row>
    <row r="58" spans="3:8" ht="18.75" x14ac:dyDescent="0.3">
      <c r="C58" s="26" t="s">
        <v>88</v>
      </c>
      <c r="D58" s="86"/>
      <c r="E58" s="87"/>
      <c r="F58" s="87"/>
      <c r="G58" s="88"/>
      <c r="H58" s="27"/>
    </row>
    <row r="59" spans="3:8" ht="18.75" x14ac:dyDescent="0.3">
      <c r="C59" s="26" t="s">
        <v>89</v>
      </c>
      <c r="D59" s="86"/>
      <c r="E59" s="87"/>
      <c r="F59" s="87"/>
      <c r="G59" s="88"/>
      <c r="H59" s="27"/>
    </row>
    <row r="60" spans="3:8" ht="19.5" thickBot="1" x14ac:dyDescent="0.35">
      <c r="C60" s="72" t="s">
        <v>90</v>
      </c>
      <c r="D60" s="89"/>
      <c r="E60" s="90"/>
      <c r="F60" s="90"/>
      <c r="G60" s="91"/>
      <c r="H60" s="73"/>
    </row>
    <row r="61" spans="3:8" ht="15.75" thickBot="1" x14ac:dyDescent="0.3"/>
    <row r="62" spans="3:8" s="20" customFormat="1" ht="19.5" thickBot="1" x14ac:dyDescent="0.35">
      <c r="C62" s="106" t="s">
        <v>53</v>
      </c>
      <c r="D62" s="107"/>
      <c r="E62" s="107"/>
      <c r="F62" s="107"/>
      <c r="G62" s="107"/>
      <c r="H62" s="108"/>
    </row>
    <row r="63" spans="3:8" ht="17.25" thickBot="1" x14ac:dyDescent="0.3">
      <c r="C63" s="99" t="s">
        <v>41</v>
      </c>
      <c r="D63" s="100"/>
      <c r="E63" s="100"/>
      <c r="F63" s="100"/>
      <c r="G63" s="100"/>
      <c r="H63" s="101"/>
    </row>
    <row r="64" spans="3:8" ht="18.75" x14ac:dyDescent="0.3">
      <c r="C64" s="26" t="s">
        <v>29</v>
      </c>
      <c r="D64" s="102" t="str">
        <f>+IF(D35="","",D35)</f>
        <v/>
      </c>
      <c r="E64" s="103"/>
      <c r="F64" s="103"/>
      <c r="G64" s="104"/>
      <c r="H64" s="27"/>
    </row>
    <row r="65" spans="3:8" ht="18.75" x14ac:dyDescent="0.3">
      <c r="C65" s="26" t="s">
        <v>42</v>
      </c>
      <c r="D65" s="105"/>
      <c r="E65" s="105"/>
      <c r="F65" s="28" t="s">
        <v>43</v>
      </c>
      <c r="G65" s="6"/>
      <c r="H65" s="27"/>
    </row>
    <row r="66" spans="3:8" ht="18.75" x14ac:dyDescent="0.3">
      <c r="C66" s="26" t="s">
        <v>85</v>
      </c>
      <c r="D66" s="97"/>
      <c r="E66" s="97"/>
      <c r="F66" s="97"/>
      <c r="G66" s="97"/>
      <c r="H66" s="27"/>
    </row>
    <row r="67" spans="3:8" ht="18.75" x14ac:dyDescent="0.3">
      <c r="C67" s="26" t="s">
        <v>86</v>
      </c>
      <c r="D67" s="97"/>
      <c r="E67" s="97"/>
      <c r="F67" s="97"/>
      <c r="G67" s="97"/>
      <c r="H67" s="27"/>
    </row>
    <row r="68" spans="3:8" ht="18.75" x14ac:dyDescent="0.3">
      <c r="C68" s="26" t="s">
        <v>87</v>
      </c>
      <c r="D68" s="97"/>
      <c r="E68" s="97"/>
      <c r="F68" s="97"/>
      <c r="G68" s="97"/>
      <c r="H68" s="27"/>
    </row>
    <row r="69" spans="3:8" ht="18.75" x14ac:dyDescent="0.3">
      <c r="C69" s="26" t="s">
        <v>88</v>
      </c>
      <c r="D69" s="97"/>
      <c r="E69" s="97"/>
      <c r="F69" s="97"/>
      <c r="G69" s="97"/>
      <c r="H69" s="27"/>
    </row>
    <row r="70" spans="3:8" ht="18.75" x14ac:dyDescent="0.3">
      <c r="C70" s="26" t="s">
        <v>89</v>
      </c>
      <c r="D70" s="97"/>
      <c r="E70" s="97"/>
      <c r="F70" s="97"/>
      <c r="G70" s="97"/>
      <c r="H70" s="27"/>
    </row>
    <row r="71" spans="3:8" ht="19.5" thickBot="1" x14ac:dyDescent="0.35">
      <c r="C71" s="26" t="s">
        <v>90</v>
      </c>
      <c r="D71" s="98"/>
      <c r="E71" s="98"/>
      <c r="F71" s="98"/>
      <c r="G71" s="98"/>
      <c r="H71" s="27"/>
    </row>
    <row r="72" spans="3:8" ht="17.25" thickBot="1" x14ac:dyDescent="0.3">
      <c r="C72" s="99" t="s">
        <v>41</v>
      </c>
      <c r="D72" s="100"/>
      <c r="E72" s="100"/>
      <c r="F72" s="100"/>
      <c r="G72" s="100"/>
      <c r="H72" s="101"/>
    </row>
    <row r="73" spans="3:8" ht="18.75" x14ac:dyDescent="0.3">
      <c r="C73" s="33" t="s">
        <v>29</v>
      </c>
      <c r="D73" s="92" t="str">
        <f>+IF(D44="","",D44)</f>
        <v/>
      </c>
      <c r="E73" s="93"/>
      <c r="F73" s="93"/>
      <c r="G73" s="94"/>
      <c r="H73" s="34"/>
    </row>
    <row r="74" spans="3:8" ht="18.75" x14ac:dyDescent="0.3">
      <c r="C74" s="26" t="s">
        <v>42</v>
      </c>
      <c r="D74" s="95" t="str">
        <f>IF(D65="","",D65)</f>
        <v/>
      </c>
      <c r="E74" s="96"/>
      <c r="F74" s="28" t="s">
        <v>43</v>
      </c>
      <c r="G74" s="46" t="str">
        <f>+IF(G65="","",G65)</f>
        <v/>
      </c>
      <c r="H74" s="27"/>
    </row>
    <row r="75" spans="3:8" ht="18.75" x14ac:dyDescent="0.3">
      <c r="C75" s="26" t="s">
        <v>85</v>
      </c>
      <c r="D75" s="86"/>
      <c r="E75" s="87"/>
      <c r="F75" s="87"/>
      <c r="G75" s="88"/>
      <c r="H75" s="27"/>
    </row>
    <row r="76" spans="3:8" ht="18.75" x14ac:dyDescent="0.3">
      <c r="C76" s="26" t="s">
        <v>86</v>
      </c>
      <c r="D76" s="86"/>
      <c r="E76" s="87"/>
      <c r="F76" s="87"/>
      <c r="G76" s="88"/>
      <c r="H76" s="27"/>
    </row>
    <row r="77" spans="3:8" ht="18.75" x14ac:dyDescent="0.3">
      <c r="C77" s="26" t="s">
        <v>87</v>
      </c>
      <c r="D77" s="86"/>
      <c r="E77" s="87"/>
      <c r="F77" s="87"/>
      <c r="G77" s="88"/>
      <c r="H77" s="27"/>
    </row>
    <row r="78" spans="3:8" ht="18.75" x14ac:dyDescent="0.3">
      <c r="C78" s="26" t="s">
        <v>88</v>
      </c>
      <c r="D78" s="86"/>
      <c r="E78" s="87"/>
      <c r="F78" s="87"/>
      <c r="G78" s="88"/>
      <c r="H78" s="27"/>
    </row>
    <row r="79" spans="3:8" ht="18.75" x14ac:dyDescent="0.3">
      <c r="C79" s="26" t="s">
        <v>89</v>
      </c>
      <c r="D79" s="86"/>
      <c r="E79" s="87"/>
      <c r="F79" s="87"/>
      <c r="G79" s="88"/>
      <c r="H79" s="27"/>
    </row>
    <row r="80" spans="3:8" ht="19.5" thickBot="1" x14ac:dyDescent="0.35">
      <c r="C80" s="26" t="s">
        <v>90</v>
      </c>
      <c r="D80" s="86"/>
      <c r="E80" s="87"/>
      <c r="F80" s="87"/>
      <c r="G80" s="88"/>
      <c r="H80" s="27"/>
    </row>
    <row r="81" spans="3:8" ht="17.25" thickBot="1" x14ac:dyDescent="0.3">
      <c r="C81" s="99" t="s">
        <v>41</v>
      </c>
      <c r="D81" s="100"/>
      <c r="E81" s="100"/>
      <c r="F81" s="100"/>
      <c r="G81" s="100"/>
      <c r="H81" s="101"/>
    </row>
    <row r="82" spans="3:8" ht="18.75" x14ac:dyDescent="0.3">
      <c r="C82" s="33" t="s">
        <v>29</v>
      </c>
      <c r="D82" s="109" t="str">
        <f>+IF(D53="","",D53)</f>
        <v/>
      </c>
      <c r="E82" s="110"/>
      <c r="F82" s="110"/>
      <c r="G82" s="111"/>
      <c r="H82" s="34"/>
    </row>
    <row r="83" spans="3:8" ht="18.75" x14ac:dyDescent="0.3">
      <c r="C83" s="26" t="s">
        <v>42</v>
      </c>
      <c r="D83" s="95" t="str">
        <f>IF(D74="","",D74)</f>
        <v/>
      </c>
      <c r="E83" s="96"/>
      <c r="F83" s="28" t="s">
        <v>43</v>
      </c>
      <c r="G83" s="46" t="str">
        <f>+IF(G74="","",G74)</f>
        <v/>
      </c>
      <c r="H83" s="27"/>
    </row>
    <row r="84" spans="3:8" ht="18.75" x14ac:dyDescent="0.3">
      <c r="C84" s="26" t="s">
        <v>85</v>
      </c>
      <c r="D84" s="86"/>
      <c r="E84" s="87"/>
      <c r="F84" s="87"/>
      <c r="G84" s="88"/>
      <c r="H84" s="27"/>
    </row>
    <row r="85" spans="3:8" ht="18.75" x14ac:dyDescent="0.3">
      <c r="C85" s="26" t="s">
        <v>86</v>
      </c>
      <c r="D85" s="86"/>
      <c r="E85" s="87"/>
      <c r="F85" s="87"/>
      <c r="G85" s="88"/>
      <c r="H85" s="27"/>
    </row>
    <row r="86" spans="3:8" ht="18.75" x14ac:dyDescent="0.3">
      <c r="C86" s="26" t="s">
        <v>87</v>
      </c>
      <c r="D86" s="86"/>
      <c r="E86" s="87"/>
      <c r="F86" s="87"/>
      <c r="G86" s="88"/>
      <c r="H86" s="27"/>
    </row>
    <row r="87" spans="3:8" ht="18.75" x14ac:dyDescent="0.3">
      <c r="C87" s="26" t="s">
        <v>88</v>
      </c>
      <c r="D87" s="86"/>
      <c r="E87" s="87"/>
      <c r="F87" s="87"/>
      <c r="G87" s="88"/>
      <c r="H87" s="27"/>
    </row>
    <row r="88" spans="3:8" ht="18.75" x14ac:dyDescent="0.3">
      <c r="C88" s="26" t="s">
        <v>89</v>
      </c>
      <c r="D88" s="86"/>
      <c r="E88" s="87"/>
      <c r="F88" s="87"/>
      <c r="G88" s="88"/>
      <c r="H88" s="27"/>
    </row>
    <row r="89" spans="3:8" ht="19.5" thickBot="1" x14ac:dyDescent="0.35">
      <c r="C89" s="72" t="s">
        <v>90</v>
      </c>
      <c r="D89" s="89"/>
      <c r="E89" s="90"/>
      <c r="F89" s="90"/>
      <c r="G89" s="91"/>
      <c r="H89" s="73"/>
    </row>
    <row r="90" spans="3:8" ht="15.75" thickBot="1" x14ac:dyDescent="0.3"/>
    <row r="91" spans="3:8" s="20" customFormat="1" ht="19.5" thickBot="1" x14ac:dyDescent="0.35">
      <c r="C91" s="106" t="s">
        <v>54</v>
      </c>
      <c r="D91" s="107"/>
      <c r="E91" s="107"/>
      <c r="F91" s="107"/>
      <c r="G91" s="107"/>
      <c r="H91" s="108"/>
    </row>
    <row r="92" spans="3:8" ht="17.25" thickBot="1" x14ac:dyDescent="0.3">
      <c r="C92" s="99" t="s">
        <v>41</v>
      </c>
      <c r="D92" s="100"/>
      <c r="E92" s="100"/>
      <c r="F92" s="100"/>
      <c r="G92" s="100"/>
      <c r="H92" s="101"/>
    </row>
    <row r="93" spans="3:8" ht="18.75" x14ac:dyDescent="0.3">
      <c r="C93" s="26" t="s">
        <v>29</v>
      </c>
      <c r="D93" s="102" t="str">
        <f>+IF(D64="","",D64)</f>
        <v/>
      </c>
      <c r="E93" s="103"/>
      <c r="F93" s="103"/>
      <c r="G93" s="104"/>
      <c r="H93" s="27"/>
    </row>
    <row r="94" spans="3:8" ht="18.75" x14ac:dyDescent="0.3">
      <c r="C94" s="26" t="s">
        <v>42</v>
      </c>
      <c r="D94" s="105"/>
      <c r="E94" s="105"/>
      <c r="F94" s="28" t="s">
        <v>43</v>
      </c>
      <c r="G94" s="6"/>
      <c r="H94" s="27"/>
    </row>
    <row r="95" spans="3:8" ht="18.75" x14ac:dyDescent="0.3">
      <c r="C95" s="26" t="s">
        <v>85</v>
      </c>
      <c r="D95" s="97"/>
      <c r="E95" s="97"/>
      <c r="F95" s="97"/>
      <c r="G95" s="97"/>
      <c r="H95" s="27"/>
    </row>
    <row r="96" spans="3:8" ht="18.75" x14ac:dyDescent="0.3">
      <c r="C96" s="26" t="s">
        <v>86</v>
      </c>
      <c r="D96" s="97"/>
      <c r="E96" s="97"/>
      <c r="F96" s="97"/>
      <c r="G96" s="97"/>
      <c r="H96" s="27"/>
    </row>
    <row r="97" spans="3:8" ht="18.75" x14ac:dyDescent="0.3">
      <c r="C97" s="26" t="s">
        <v>87</v>
      </c>
      <c r="D97" s="97"/>
      <c r="E97" s="97"/>
      <c r="F97" s="97"/>
      <c r="G97" s="97"/>
      <c r="H97" s="27"/>
    </row>
    <row r="98" spans="3:8" ht="18.75" x14ac:dyDescent="0.3">
      <c r="C98" s="26" t="s">
        <v>88</v>
      </c>
      <c r="D98" s="97"/>
      <c r="E98" s="97"/>
      <c r="F98" s="97"/>
      <c r="G98" s="97"/>
      <c r="H98" s="27"/>
    </row>
    <row r="99" spans="3:8" ht="18.75" x14ac:dyDescent="0.3">
      <c r="C99" s="26" t="s">
        <v>89</v>
      </c>
      <c r="D99" s="97"/>
      <c r="E99" s="97"/>
      <c r="F99" s="97"/>
      <c r="G99" s="97"/>
      <c r="H99" s="27"/>
    </row>
    <row r="100" spans="3:8" ht="19.5" thickBot="1" x14ac:dyDescent="0.35">
      <c r="C100" s="26" t="s">
        <v>90</v>
      </c>
      <c r="D100" s="98"/>
      <c r="E100" s="98"/>
      <c r="F100" s="98"/>
      <c r="G100" s="98"/>
      <c r="H100" s="27"/>
    </row>
    <row r="101" spans="3:8" ht="17.25" thickBot="1" x14ac:dyDescent="0.3">
      <c r="C101" s="99" t="s">
        <v>41</v>
      </c>
      <c r="D101" s="100"/>
      <c r="E101" s="100"/>
      <c r="F101" s="100"/>
      <c r="G101" s="100"/>
      <c r="H101" s="101"/>
    </row>
    <row r="102" spans="3:8" ht="18.75" x14ac:dyDescent="0.3">
      <c r="C102" s="33" t="s">
        <v>29</v>
      </c>
      <c r="D102" s="92" t="str">
        <f>+IF(D73="","",D73)</f>
        <v/>
      </c>
      <c r="E102" s="93"/>
      <c r="F102" s="93"/>
      <c r="G102" s="94"/>
      <c r="H102" s="34"/>
    </row>
    <row r="103" spans="3:8" ht="18.75" x14ac:dyDescent="0.3">
      <c r="C103" s="26" t="s">
        <v>42</v>
      </c>
      <c r="D103" s="95" t="str">
        <f>IF(D94="","",D94)</f>
        <v/>
      </c>
      <c r="E103" s="96"/>
      <c r="F103" s="28" t="s">
        <v>43</v>
      </c>
      <c r="G103" s="46" t="str">
        <f>+IF(G94="","",G94)</f>
        <v/>
      </c>
      <c r="H103" s="27"/>
    </row>
    <row r="104" spans="3:8" ht="18.75" x14ac:dyDescent="0.3">
      <c r="C104" s="26" t="s">
        <v>85</v>
      </c>
      <c r="D104" s="86"/>
      <c r="E104" s="87"/>
      <c r="F104" s="87"/>
      <c r="G104" s="88"/>
      <c r="H104" s="27"/>
    </row>
    <row r="105" spans="3:8" ht="18.75" x14ac:dyDescent="0.3">
      <c r="C105" s="26" t="s">
        <v>86</v>
      </c>
      <c r="D105" s="86"/>
      <c r="E105" s="87"/>
      <c r="F105" s="87"/>
      <c r="G105" s="88"/>
      <c r="H105" s="27"/>
    </row>
    <row r="106" spans="3:8" ht="18.75" x14ac:dyDescent="0.3">
      <c r="C106" s="26" t="s">
        <v>87</v>
      </c>
      <c r="D106" s="86"/>
      <c r="E106" s="87"/>
      <c r="F106" s="87"/>
      <c r="G106" s="88"/>
      <c r="H106" s="27"/>
    </row>
    <row r="107" spans="3:8" ht="18.75" x14ac:dyDescent="0.3">
      <c r="C107" s="26" t="s">
        <v>88</v>
      </c>
      <c r="D107" s="86"/>
      <c r="E107" s="87"/>
      <c r="F107" s="87"/>
      <c r="G107" s="88"/>
      <c r="H107" s="27"/>
    </row>
    <row r="108" spans="3:8" ht="18.75" x14ac:dyDescent="0.3">
      <c r="C108" s="26" t="s">
        <v>89</v>
      </c>
      <c r="D108" s="86"/>
      <c r="E108" s="87"/>
      <c r="F108" s="87"/>
      <c r="G108" s="88"/>
      <c r="H108" s="27"/>
    </row>
    <row r="109" spans="3:8" ht="19.5" thickBot="1" x14ac:dyDescent="0.35">
      <c r="C109" s="26" t="s">
        <v>90</v>
      </c>
      <c r="D109" s="86"/>
      <c r="E109" s="87"/>
      <c r="F109" s="87"/>
      <c r="G109" s="88"/>
      <c r="H109" s="27"/>
    </row>
    <row r="110" spans="3:8" ht="17.25" thickBot="1" x14ac:dyDescent="0.3">
      <c r="C110" s="99" t="s">
        <v>41</v>
      </c>
      <c r="D110" s="100"/>
      <c r="E110" s="100"/>
      <c r="F110" s="100"/>
      <c r="G110" s="100"/>
      <c r="H110" s="101"/>
    </row>
    <row r="111" spans="3:8" ht="18.75" x14ac:dyDescent="0.3">
      <c r="C111" s="33" t="s">
        <v>29</v>
      </c>
      <c r="D111" s="92" t="str">
        <f>+IF(D82="","",D82)</f>
        <v/>
      </c>
      <c r="E111" s="93"/>
      <c r="F111" s="93"/>
      <c r="G111" s="94"/>
      <c r="H111" s="34"/>
    </row>
    <row r="112" spans="3:8" ht="18.75" x14ac:dyDescent="0.3">
      <c r="C112" s="26" t="s">
        <v>42</v>
      </c>
      <c r="D112" s="95" t="str">
        <f>IF(D103="","",D103)</f>
        <v/>
      </c>
      <c r="E112" s="96"/>
      <c r="F112" s="28" t="s">
        <v>43</v>
      </c>
      <c r="G112" s="46" t="str">
        <f>+IF(G103="","",G103)</f>
        <v/>
      </c>
      <c r="H112" s="27"/>
    </row>
    <row r="113" spans="3:8" ht="18.75" x14ac:dyDescent="0.3">
      <c r="C113" s="26" t="s">
        <v>85</v>
      </c>
      <c r="D113" s="86"/>
      <c r="E113" s="87"/>
      <c r="F113" s="87"/>
      <c r="G113" s="88"/>
      <c r="H113" s="27"/>
    </row>
    <row r="114" spans="3:8" ht="18.75" x14ac:dyDescent="0.3">
      <c r="C114" s="26" t="s">
        <v>86</v>
      </c>
      <c r="D114" s="86"/>
      <c r="E114" s="87"/>
      <c r="F114" s="87"/>
      <c r="G114" s="88"/>
      <c r="H114" s="27"/>
    </row>
    <row r="115" spans="3:8" ht="18.75" x14ac:dyDescent="0.3">
      <c r="C115" s="26" t="s">
        <v>87</v>
      </c>
      <c r="D115" s="86"/>
      <c r="E115" s="87"/>
      <c r="F115" s="87"/>
      <c r="G115" s="88"/>
      <c r="H115" s="27"/>
    </row>
    <row r="116" spans="3:8" ht="18.75" x14ac:dyDescent="0.3">
      <c r="C116" s="26" t="s">
        <v>88</v>
      </c>
      <c r="D116" s="86"/>
      <c r="E116" s="87"/>
      <c r="F116" s="87"/>
      <c r="G116" s="88"/>
      <c r="H116" s="27"/>
    </row>
    <row r="117" spans="3:8" ht="18.75" x14ac:dyDescent="0.3">
      <c r="C117" s="26" t="s">
        <v>89</v>
      </c>
      <c r="D117" s="86"/>
      <c r="E117" s="87"/>
      <c r="F117" s="87"/>
      <c r="G117" s="88"/>
      <c r="H117" s="27"/>
    </row>
    <row r="118" spans="3:8" ht="19.5" thickBot="1" x14ac:dyDescent="0.35">
      <c r="C118" s="72" t="s">
        <v>90</v>
      </c>
      <c r="D118" s="89"/>
      <c r="E118" s="90"/>
      <c r="F118" s="90"/>
      <c r="G118" s="91"/>
      <c r="H118" s="73"/>
    </row>
    <row r="119" spans="3:8" ht="15.75" thickBot="1" x14ac:dyDescent="0.3"/>
    <row r="120" spans="3:8" s="20" customFormat="1" ht="19.5" thickBot="1" x14ac:dyDescent="0.35">
      <c r="C120" s="106" t="s">
        <v>63</v>
      </c>
      <c r="D120" s="107"/>
      <c r="E120" s="107"/>
      <c r="F120" s="107"/>
      <c r="G120" s="107"/>
      <c r="H120" s="108"/>
    </row>
    <row r="121" spans="3:8" ht="17.25" thickBot="1" x14ac:dyDescent="0.3">
      <c r="C121" s="99" t="s">
        <v>41</v>
      </c>
      <c r="D121" s="100"/>
      <c r="E121" s="100"/>
      <c r="F121" s="100"/>
      <c r="G121" s="100"/>
      <c r="H121" s="101"/>
    </row>
    <row r="122" spans="3:8" ht="18.75" x14ac:dyDescent="0.3">
      <c r="C122" s="26" t="s">
        <v>29</v>
      </c>
      <c r="D122" s="102" t="str">
        <f>+IF(D93="","",D93)</f>
        <v/>
      </c>
      <c r="E122" s="103"/>
      <c r="F122" s="103"/>
      <c r="G122" s="104"/>
      <c r="H122" s="27"/>
    </row>
    <row r="123" spans="3:8" ht="18.75" x14ac:dyDescent="0.3">
      <c r="C123" s="26" t="s">
        <v>42</v>
      </c>
      <c r="D123" s="105"/>
      <c r="E123" s="105"/>
      <c r="F123" s="28" t="s">
        <v>43</v>
      </c>
      <c r="G123" s="6"/>
      <c r="H123" s="27"/>
    </row>
    <row r="124" spans="3:8" ht="18.75" x14ac:dyDescent="0.3">
      <c r="C124" s="26" t="s">
        <v>85</v>
      </c>
      <c r="D124" s="97"/>
      <c r="E124" s="97"/>
      <c r="F124" s="97"/>
      <c r="G124" s="97"/>
      <c r="H124" s="27"/>
    </row>
    <row r="125" spans="3:8" ht="18.75" x14ac:dyDescent="0.3">
      <c r="C125" s="26" t="s">
        <v>86</v>
      </c>
      <c r="D125" s="97"/>
      <c r="E125" s="97"/>
      <c r="F125" s="97"/>
      <c r="G125" s="97"/>
      <c r="H125" s="27"/>
    </row>
    <row r="126" spans="3:8" ht="18.75" x14ac:dyDescent="0.3">
      <c r="C126" s="26" t="s">
        <v>87</v>
      </c>
      <c r="D126" s="97"/>
      <c r="E126" s="97"/>
      <c r="F126" s="97"/>
      <c r="G126" s="97"/>
      <c r="H126" s="27"/>
    </row>
    <row r="127" spans="3:8" ht="18.75" x14ac:dyDescent="0.3">
      <c r="C127" s="26" t="s">
        <v>88</v>
      </c>
      <c r="D127" s="97"/>
      <c r="E127" s="97"/>
      <c r="F127" s="97"/>
      <c r="G127" s="97"/>
      <c r="H127" s="27"/>
    </row>
    <row r="128" spans="3:8" ht="18.75" x14ac:dyDescent="0.3">
      <c r="C128" s="26" t="s">
        <v>89</v>
      </c>
      <c r="D128" s="97"/>
      <c r="E128" s="97"/>
      <c r="F128" s="97"/>
      <c r="G128" s="97"/>
      <c r="H128" s="27"/>
    </row>
    <row r="129" spans="3:8" ht="19.5" thickBot="1" x14ac:dyDescent="0.35">
      <c r="C129" s="26" t="s">
        <v>90</v>
      </c>
      <c r="D129" s="98"/>
      <c r="E129" s="98"/>
      <c r="F129" s="98"/>
      <c r="G129" s="98"/>
      <c r="H129" s="27"/>
    </row>
    <row r="130" spans="3:8" ht="17.25" thickBot="1" x14ac:dyDescent="0.3">
      <c r="C130" s="99" t="s">
        <v>41</v>
      </c>
      <c r="D130" s="100"/>
      <c r="E130" s="100"/>
      <c r="F130" s="100"/>
      <c r="G130" s="100"/>
      <c r="H130" s="101"/>
    </row>
    <row r="131" spans="3:8" ht="18.75" x14ac:dyDescent="0.3">
      <c r="C131" s="33" t="s">
        <v>29</v>
      </c>
      <c r="D131" s="92" t="str">
        <f>+IF(D102="","",D102)</f>
        <v/>
      </c>
      <c r="E131" s="93"/>
      <c r="F131" s="93"/>
      <c r="G131" s="94"/>
      <c r="H131" s="34"/>
    </row>
    <row r="132" spans="3:8" ht="18.75" x14ac:dyDescent="0.3">
      <c r="C132" s="26" t="s">
        <v>42</v>
      </c>
      <c r="D132" s="95" t="str">
        <f>IF(D123="","",D123)</f>
        <v/>
      </c>
      <c r="E132" s="96"/>
      <c r="F132" s="28" t="s">
        <v>43</v>
      </c>
      <c r="G132" s="46" t="str">
        <f>+IF(G123="","",G123)</f>
        <v/>
      </c>
      <c r="H132" s="27"/>
    </row>
    <row r="133" spans="3:8" ht="18.75" x14ac:dyDescent="0.3">
      <c r="C133" s="26" t="s">
        <v>85</v>
      </c>
      <c r="D133" s="86"/>
      <c r="E133" s="87"/>
      <c r="F133" s="87"/>
      <c r="G133" s="88"/>
      <c r="H133" s="27"/>
    </row>
    <row r="134" spans="3:8" ht="18.75" x14ac:dyDescent="0.3">
      <c r="C134" s="26" t="s">
        <v>86</v>
      </c>
      <c r="D134" s="86"/>
      <c r="E134" s="87"/>
      <c r="F134" s="87"/>
      <c r="G134" s="88"/>
      <c r="H134" s="27"/>
    </row>
    <row r="135" spans="3:8" ht="18.75" x14ac:dyDescent="0.3">
      <c r="C135" s="26" t="s">
        <v>87</v>
      </c>
      <c r="D135" s="86"/>
      <c r="E135" s="87"/>
      <c r="F135" s="87"/>
      <c r="G135" s="88"/>
      <c r="H135" s="27"/>
    </row>
    <row r="136" spans="3:8" ht="18.75" x14ac:dyDescent="0.3">
      <c r="C136" s="26" t="s">
        <v>88</v>
      </c>
      <c r="D136" s="86"/>
      <c r="E136" s="87"/>
      <c r="F136" s="87"/>
      <c r="G136" s="88"/>
      <c r="H136" s="27"/>
    </row>
    <row r="137" spans="3:8" ht="18.75" x14ac:dyDescent="0.3">
      <c r="C137" s="26" t="s">
        <v>89</v>
      </c>
      <c r="D137" s="86"/>
      <c r="E137" s="87"/>
      <c r="F137" s="87"/>
      <c r="G137" s="88"/>
      <c r="H137" s="27"/>
    </row>
    <row r="138" spans="3:8" ht="19.5" thickBot="1" x14ac:dyDescent="0.35">
      <c r="C138" s="26" t="s">
        <v>90</v>
      </c>
      <c r="D138" s="86"/>
      <c r="E138" s="87"/>
      <c r="F138" s="87"/>
      <c r="G138" s="88"/>
      <c r="H138" s="27"/>
    </row>
    <row r="139" spans="3:8" ht="17.25" thickBot="1" x14ac:dyDescent="0.3">
      <c r="C139" s="99" t="s">
        <v>41</v>
      </c>
      <c r="D139" s="100"/>
      <c r="E139" s="100"/>
      <c r="F139" s="100"/>
      <c r="G139" s="100"/>
      <c r="H139" s="101"/>
    </row>
    <row r="140" spans="3:8" ht="18.75" x14ac:dyDescent="0.3">
      <c r="C140" s="33" t="s">
        <v>29</v>
      </c>
      <c r="D140" s="116" t="str">
        <f>+IF(D111="","",D111)</f>
        <v/>
      </c>
      <c r="E140" s="117"/>
      <c r="F140" s="117"/>
      <c r="G140" s="118"/>
      <c r="H140" s="34"/>
    </row>
    <row r="141" spans="3:8" ht="18.75" x14ac:dyDescent="0.3">
      <c r="C141" s="26" t="s">
        <v>42</v>
      </c>
      <c r="D141" s="95" t="str">
        <f>IF(D132="","",D132)</f>
        <v/>
      </c>
      <c r="E141" s="96"/>
      <c r="F141" s="28" t="s">
        <v>43</v>
      </c>
      <c r="G141" s="46" t="str">
        <f>+IF(G132="","",G132)</f>
        <v/>
      </c>
      <c r="H141" s="27"/>
    </row>
    <row r="142" spans="3:8" ht="18.75" x14ac:dyDescent="0.3">
      <c r="C142" s="26" t="s">
        <v>85</v>
      </c>
      <c r="D142" s="86"/>
      <c r="E142" s="87"/>
      <c r="F142" s="87"/>
      <c r="G142" s="88"/>
      <c r="H142" s="27"/>
    </row>
    <row r="143" spans="3:8" ht="18.75" x14ac:dyDescent="0.3">
      <c r="C143" s="26" t="s">
        <v>86</v>
      </c>
      <c r="D143" s="86"/>
      <c r="E143" s="87"/>
      <c r="F143" s="87"/>
      <c r="G143" s="88"/>
      <c r="H143" s="27"/>
    </row>
    <row r="144" spans="3:8" ht="18.75" x14ac:dyDescent="0.3">
      <c r="C144" s="26" t="s">
        <v>87</v>
      </c>
      <c r="D144" s="86"/>
      <c r="E144" s="87"/>
      <c r="F144" s="87"/>
      <c r="G144" s="88"/>
      <c r="H144" s="27"/>
    </row>
    <row r="145" spans="3:8" ht="18.75" x14ac:dyDescent="0.3">
      <c r="C145" s="26" t="s">
        <v>88</v>
      </c>
      <c r="D145" s="86"/>
      <c r="E145" s="87"/>
      <c r="F145" s="87"/>
      <c r="G145" s="88"/>
      <c r="H145" s="27"/>
    </row>
    <row r="146" spans="3:8" ht="18.75" x14ac:dyDescent="0.3">
      <c r="C146" s="26" t="s">
        <v>89</v>
      </c>
      <c r="D146" s="86"/>
      <c r="E146" s="87"/>
      <c r="F146" s="87"/>
      <c r="G146" s="88"/>
      <c r="H146" s="27"/>
    </row>
    <row r="147" spans="3:8" ht="19.5" thickBot="1" x14ac:dyDescent="0.35">
      <c r="C147" s="72" t="s">
        <v>90</v>
      </c>
      <c r="D147" s="89"/>
      <c r="E147" s="90"/>
      <c r="F147" s="90"/>
      <c r="G147" s="91"/>
      <c r="H147" s="73"/>
    </row>
    <row r="148" spans="3:8" ht="15.75" thickBot="1" x14ac:dyDescent="0.3"/>
    <row r="149" spans="3:8" s="20" customFormat="1" ht="19.5" thickBot="1" x14ac:dyDescent="0.35">
      <c r="C149" s="106" t="s">
        <v>64</v>
      </c>
      <c r="D149" s="107"/>
      <c r="E149" s="107"/>
      <c r="F149" s="107"/>
      <c r="G149" s="107"/>
      <c r="H149" s="108"/>
    </row>
    <row r="150" spans="3:8" ht="17.25" thickBot="1" x14ac:dyDescent="0.3">
      <c r="C150" s="99" t="s">
        <v>41</v>
      </c>
      <c r="D150" s="100"/>
      <c r="E150" s="100"/>
      <c r="F150" s="100"/>
      <c r="G150" s="100"/>
      <c r="H150" s="101"/>
    </row>
    <row r="151" spans="3:8" ht="18.75" x14ac:dyDescent="0.3">
      <c r="C151" s="26" t="s">
        <v>29</v>
      </c>
      <c r="D151" s="112" t="str">
        <f>+IF(D122="","",D122)</f>
        <v/>
      </c>
      <c r="E151" s="113"/>
      <c r="F151" s="113"/>
      <c r="G151" s="114"/>
      <c r="H151" s="27"/>
    </row>
    <row r="152" spans="3:8" ht="18.75" x14ac:dyDescent="0.3">
      <c r="C152" s="26" t="s">
        <v>42</v>
      </c>
      <c r="D152" s="115"/>
      <c r="E152" s="115"/>
      <c r="F152" s="28" t="s">
        <v>43</v>
      </c>
      <c r="G152" s="76"/>
      <c r="H152" s="27"/>
    </row>
    <row r="153" spans="3:8" ht="18.75" x14ac:dyDescent="0.3">
      <c r="C153" s="26" t="s">
        <v>85</v>
      </c>
      <c r="D153" s="97"/>
      <c r="E153" s="97"/>
      <c r="F153" s="97"/>
      <c r="G153" s="97"/>
      <c r="H153" s="27"/>
    </row>
    <row r="154" spans="3:8" ht="18.75" x14ac:dyDescent="0.3">
      <c r="C154" s="26" t="s">
        <v>86</v>
      </c>
      <c r="D154" s="97"/>
      <c r="E154" s="97"/>
      <c r="F154" s="97"/>
      <c r="G154" s="97"/>
      <c r="H154" s="27"/>
    </row>
    <row r="155" spans="3:8" ht="18.75" x14ac:dyDescent="0.3">
      <c r="C155" s="26" t="s">
        <v>87</v>
      </c>
      <c r="D155" s="97"/>
      <c r="E155" s="97"/>
      <c r="F155" s="97"/>
      <c r="G155" s="97"/>
      <c r="H155" s="27"/>
    </row>
    <row r="156" spans="3:8" ht="18.75" x14ac:dyDescent="0.3">
      <c r="C156" s="26" t="s">
        <v>88</v>
      </c>
      <c r="D156" s="97"/>
      <c r="E156" s="97"/>
      <c r="F156" s="97"/>
      <c r="G156" s="97"/>
      <c r="H156" s="27"/>
    </row>
    <row r="157" spans="3:8" ht="18.75" x14ac:dyDescent="0.3">
      <c r="C157" s="26" t="s">
        <v>89</v>
      </c>
      <c r="D157" s="97"/>
      <c r="E157" s="97"/>
      <c r="F157" s="97"/>
      <c r="G157" s="97"/>
      <c r="H157" s="27"/>
    </row>
    <row r="158" spans="3:8" ht="19.5" thickBot="1" x14ac:dyDescent="0.35">
      <c r="C158" s="26" t="s">
        <v>90</v>
      </c>
      <c r="D158" s="98"/>
      <c r="E158" s="98"/>
      <c r="F158" s="98"/>
      <c r="G158" s="98"/>
      <c r="H158" s="27"/>
    </row>
    <row r="159" spans="3:8" ht="17.25" thickBot="1" x14ac:dyDescent="0.3">
      <c r="C159" s="99" t="s">
        <v>41</v>
      </c>
      <c r="D159" s="100"/>
      <c r="E159" s="100"/>
      <c r="F159" s="100"/>
      <c r="G159" s="100"/>
      <c r="H159" s="101"/>
    </row>
    <row r="160" spans="3:8" ht="18.75" x14ac:dyDescent="0.3">
      <c r="C160" s="33" t="s">
        <v>29</v>
      </c>
      <c r="D160" s="92" t="str">
        <f>+IF(D131="","",D131)</f>
        <v/>
      </c>
      <c r="E160" s="93"/>
      <c r="F160" s="93"/>
      <c r="G160" s="94"/>
      <c r="H160" s="34"/>
    </row>
    <row r="161" spans="3:8" ht="18.75" x14ac:dyDescent="0.3">
      <c r="C161" s="26" t="s">
        <v>42</v>
      </c>
      <c r="D161" s="95" t="str">
        <f>IF(D152="","",D152)</f>
        <v/>
      </c>
      <c r="E161" s="96"/>
      <c r="F161" s="28" t="s">
        <v>43</v>
      </c>
      <c r="G161" s="46" t="str">
        <f>+IF(G152="","",G152)</f>
        <v/>
      </c>
      <c r="H161" s="27"/>
    </row>
    <row r="162" spans="3:8" ht="18.75" x14ac:dyDescent="0.3">
      <c r="C162" s="26" t="s">
        <v>85</v>
      </c>
      <c r="D162" s="86"/>
      <c r="E162" s="87"/>
      <c r="F162" s="87"/>
      <c r="G162" s="88"/>
      <c r="H162" s="27"/>
    </row>
    <row r="163" spans="3:8" ht="18.75" x14ac:dyDescent="0.3">
      <c r="C163" s="26" t="s">
        <v>86</v>
      </c>
      <c r="D163" s="86"/>
      <c r="E163" s="87"/>
      <c r="F163" s="87"/>
      <c r="G163" s="88"/>
      <c r="H163" s="27"/>
    </row>
    <row r="164" spans="3:8" ht="18.75" x14ac:dyDescent="0.3">
      <c r="C164" s="26" t="s">
        <v>87</v>
      </c>
      <c r="D164" s="86"/>
      <c r="E164" s="87"/>
      <c r="F164" s="87"/>
      <c r="G164" s="88"/>
      <c r="H164" s="27"/>
    </row>
    <row r="165" spans="3:8" ht="18.75" x14ac:dyDescent="0.3">
      <c r="C165" s="26" t="s">
        <v>88</v>
      </c>
      <c r="D165" s="86"/>
      <c r="E165" s="87"/>
      <c r="F165" s="87"/>
      <c r="G165" s="88"/>
      <c r="H165" s="27"/>
    </row>
    <row r="166" spans="3:8" ht="18.75" x14ac:dyDescent="0.3">
      <c r="C166" s="26" t="s">
        <v>89</v>
      </c>
      <c r="D166" s="86"/>
      <c r="E166" s="87"/>
      <c r="F166" s="87"/>
      <c r="G166" s="88"/>
      <c r="H166" s="27"/>
    </row>
    <row r="167" spans="3:8" ht="19.5" thickBot="1" x14ac:dyDescent="0.35">
      <c r="C167" s="26" t="s">
        <v>90</v>
      </c>
      <c r="D167" s="86"/>
      <c r="E167" s="87"/>
      <c r="F167" s="87"/>
      <c r="G167" s="88"/>
      <c r="H167" s="27"/>
    </row>
    <row r="168" spans="3:8" ht="17.25" thickBot="1" x14ac:dyDescent="0.3">
      <c r="C168" s="99" t="s">
        <v>41</v>
      </c>
      <c r="D168" s="100"/>
      <c r="E168" s="100"/>
      <c r="F168" s="100"/>
      <c r="G168" s="100"/>
      <c r="H168" s="101"/>
    </row>
    <row r="169" spans="3:8" ht="18.75" x14ac:dyDescent="0.3">
      <c r="C169" s="33" t="s">
        <v>29</v>
      </c>
      <c r="D169" s="109" t="str">
        <f>+IF(D140="","",D140)</f>
        <v/>
      </c>
      <c r="E169" s="110"/>
      <c r="F169" s="110"/>
      <c r="G169" s="111"/>
      <c r="H169" s="34"/>
    </row>
    <row r="170" spans="3:8" ht="18.75" x14ac:dyDescent="0.3">
      <c r="C170" s="26" t="s">
        <v>42</v>
      </c>
      <c r="D170" s="95" t="str">
        <f>IF(D161="","",D161)</f>
        <v/>
      </c>
      <c r="E170" s="96"/>
      <c r="F170" s="28" t="s">
        <v>43</v>
      </c>
      <c r="G170" s="46" t="str">
        <f>+IF(G161="","",G161)</f>
        <v/>
      </c>
      <c r="H170" s="27"/>
    </row>
    <row r="171" spans="3:8" ht="18.75" x14ac:dyDescent="0.3">
      <c r="C171" s="26" t="s">
        <v>85</v>
      </c>
      <c r="D171" s="86"/>
      <c r="E171" s="87"/>
      <c r="F171" s="87"/>
      <c r="G171" s="88"/>
      <c r="H171" s="27"/>
    </row>
    <row r="172" spans="3:8" ht="18.75" x14ac:dyDescent="0.3">
      <c r="C172" s="26" t="s">
        <v>86</v>
      </c>
      <c r="D172" s="86"/>
      <c r="E172" s="87"/>
      <c r="F172" s="87"/>
      <c r="G172" s="88"/>
      <c r="H172" s="27"/>
    </row>
    <row r="173" spans="3:8" ht="18.75" x14ac:dyDescent="0.3">
      <c r="C173" s="26" t="s">
        <v>87</v>
      </c>
      <c r="D173" s="86"/>
      <c r="E173" s="87"/>
      <c r="F173" s="87"/>
      <c r="G173" s="88"/>
      <c r="H173" s="27"/>
    </row>
    <row r="174" spans="3:8" ht="18.75" x14ac:dyDescent="0.3">
      <c r="C174" s="26" t="s">
        <v>88</v>
      </c>
      <c r="D174" s="86"/>
      <c r="E174" s="87"/>
      <c r="F174" s="87"/>
      <c r="G174" s="88"/>
      <c r="H174" s="27"/>
    </row>
    <row r="175" spans="3:8" ht="18.75" x14ac:dyDescent="0.3">
      <c r="C175" s="26" t="s">
        <v>89</v>
      </c>
      <c r="D175" s="86"/>
      <c r="E175" s="87"/>
      <c r="F175" s="87"/>
      <c r="G175" s="88"/>
      <c r="H175" s="27"/>
    </row>
    <row r="176" spans="3:8" ht="19.5" thickBot="1" x14ac:dyDescent="0.35">
      <c r="C176" s="72" t="s">
        <v>90</v>
      </c>
      <c r="D176" s="89"/>
      <c r="E176" s="90"/>
      <c r="F176" s="90"/>
      <c r="G176" s="91"/>
      <c r="H176" s="73"/>
    </row>
    <row r="177" spans="3:8" ht="15.75" thickBot="1" x14ac:dyDescent="0.3"/>
    <row r="178" spans="3:8" s="20" customFormat="1" ht="19.5" thickBot="1" x14ac:dyDescent="0.35">
      <c r="C178" s="106" t="s">
        <v>65</v>
      </c>
      <c r="D178" s="107"/>
      <c r="E178" s="107"/>
      <c r="F178" s="107"/>
      <c r="G178" s="107"/>
      <c r="H178" s="108"/>
    </row>
    <row r="179" spans="3:8" ht="17.25" thickBot="1" x14ac:dyDescent="0.3">
      <c r="C179" s="99" t="s">
        <v>41</v>
      </c>
      <c r="D179" s="100"/>
      <c r="E179" s="100"/>
      <c r="F179" s="100"/>
      <c r="G179" s="100"/>
      <c r="H179" s="101"/>
    </row>
    <row r="180" spans="3:8" ht="18.75" x14ac:dyDescent="0.3">
      <c r="C180" s="26" t="s">
        <v>29</v>
      </c>
      <c r="D180" s="102" t="str">
        <f>+IF(D151="","",D151)</f>
        <v/>
      </c>
      <c r="E180" s="103"/>
      <c r="F180" s="103"/>
      <c r="G180" s="104"/>
      <c r="H180" s="27"/>
    </row>
    <row r="181" spans="3:8" ht="18.75" x14ac:dyDescent="0.3">
      <c r="C181" s="26" t="s">
        <v>42</v>
      </c>
      <c r="D181" s="105"/>
      <c r="E181" s="105"/>
      <c r="F181" s="28" t="s">
        <v>43</v>
      </c>
      <c r="G181" s="6"/>
      <c r="H181" s="27"/>
    </row>
    <row r="182" spans="3:8" ht="18.75" x14ac:dyDescent="0.3">
      <c r="C182" s="26" t="s">
        <v>85</v>
      </c>
      <c r="D182" s="97"/>
      <c r="E182" s="97"/>
      <c r="F182" s="97"/>
      <c r="G182" s="97"/>
      <c r="H182" s="27"/>
    </row>
    <row r="183" spans="3:8" ht="18.75" x14ac:dyDescent="0.3">
      <c r="C183" s="26" t="s">
        <v>86</v>
      </c>
      <c r="D183" s="97"/>
      <c r="E183" s="97"/>
      <c r="F183" s="97"/>
      <c r="G183" s="97"/>
      <c r="H183" s="27"/>
    </row>
    <row r="184" spans="3:8" ht="18.75" x14ac:dyDescent="0.3">
      <c r="C184" s="26" t="s">
        <v>87</v>
      </c>
      <c r="D184" s="97"/>
      <c r="E184" s="97"/>
      <c r="F184" s="97"/>
      <c r="G184" s="97"/>
      <c r="H184" s="27"/>
    </row>
    <row r="185" spans="3:8" ht="18.75" x14ac:dyDescent="0.3">
      <c r="C185" s="26" t="s">
        <v>88</v>
      </c>
      <c r="D185" s="97"/>
      <c r="E185" s="97"/>
      <c r="F185" s="97"/>
      <c r="G185" s="97"/>
      <c r="H185" s="27"/>
    </row>
    <row r="186" spans="3:8" ht="18.75" x14ac:dyDescent="0.3">
      <c r="C186" s="26" t="s">
        <v>89</v>
      </c>
      <c r="D186" s="97"/>
      <c r="E186" s="97"/>
      <c r="F186" s="97"/>
      <c r="G186" s="97"/>
      <c r="H186" s="27"/>
    </row>
    <row r="187" spans="3:8" ht="19.5" thickBot="1" x14ac:dyDescent="0.35">
      <c r="C187" s="26" t="s">
        <v>90</v>
      </c>
      <c r="D187" s="98"/>
      <c r="E187" s="98"/>
      <c r="F187" s="98"/>
      <c r="G187" s="98"/>
      <c r="H187" s="27"/>
    </row>
    <row r="188" spans="3:8" ht="17.25" thickBot="1" x14ac:dyDescent="0.3">
      <c r="C188" s="99" t="s">
        <v>41</v>
      </c>
      <c r="D188" s="100"/>
      <c r="E188" s="100"/>
      <c r="F188" s="100"/>
      <c r="G188" s="100"/>
      <c r="H188" s="101"/>
    </row>
    <row r="189" spans="3:8" ht="18.75" x14ac:dyDescent="0.3">
      <c r="C189" s="33" t="s">
        <v>29</v>
      </c>
      <c r="D189" s="92" t="str">
        <f>+IF(D160="","",D160)</f>
        <v/>
      </c>
      <c r="E189" s="93"/>
      <c r="F189" s="93"/>
      <c r="G189" s="94"/>
      <c r="H189" s="34"/>
    </row>
    <row r="190" spans="3:8" ht="18.75" x14ac:dyDescent="0.3">
      <c r="C190" s="26" t="s">
        <v>42</v>
      </c>
      <c r="D190" s="95" t="str">
        <f>IF(D181="","",D181)</f>
        <v/>
      </c>
      <c r="E190" s="96"/>
      <c r="F190" s="28" t="s">
        <v>43</v>
      </c>
      <c r="G190" s="46" t="str">
        <f>+IF(G181="","",G181)</f>
        <v/>
      </c>
      <c r="H190" s="27"/>
    </row>
    <row r="191" spans="3:8" ht="18.75" x14ac:dyDescent="0.3">
      <c r="C191" s="26" t="s">
        <v>85</v>
      </c>
      <c r="D191" s="86"/>
      <c r="E191" s="87"/>
      <c r="F191" s="87"/>
      <c r="G191" s="88"/>
      <c r="H191" s="27"/>
    </row>
    <row r="192" spans="3:8" ht="18.75" x14ac:dyDescent="0.3">
      <c r="C192" s="26" t="s">
        <v>86</v>
      </c>
      <c r="D192" s="86"/>
      <c r="E192" s="87"/>
      <c r="F192" s="87"/>
      <c r="G192" s="88"/>
      <c r="H192" s="27"/>
    </row>
    <row r="193" spans="3:8" ht="18.75" x14ac:dyDescent="0.3">
      <c r="C193" s="26" t="s">
        <v>87</v>
      </c>
      <c r="D193" s="86"/>
      <c r="E193" s="87"/>
      <c r="F193" s="87"/>
      <c r="G193" s="88"/>
      <c r="H193" s="27"/>
    </row>
    <row r="194" spans="3:8" ht="18.75" x14ac:dyDescent="0.3">
      <c r="C194" s="26" t="s">
        <v>88</v>
      </c>
      <c r="D194" s="86"/>
      <c r="E194" s="87"/>
      <c r="F194" s="87"/>
      <c r="G194" s="88"/>
      <c r="H194" s="27"/>
    </row>
    <row r="195" spans="3:8" ht="18.75" x14ac:dyDescent="0.3">
      <c r="C195" s="26" t="s">
        <v>89</v>
      </c>
      <c r="D195" s="86"/>
      <c r="E195" s="87"/>
      <c r="F195" s="87"/>
      <c r="G195" s="88"/>
      <c r="H195" s="27"/>
    </row>
    <row r="196" spans="3:8" ht="19.5" thickBot="1" x14ac:dyDescent="0.35">
      <c r="C196" s="26" t="s">
        <v>90</v>
      </c>
      <c r="D196" s="86"/>
      <c r="E196" s="87"/>
      <c r="F196" s="87"/>
      <c r="G196" s="88"/>
      <c r="H196" s="27"/>
    </row>
    <row r="197" spans="3:8" ht="17.25" thickBot="1" x14ac:dyDescent="0.3">
      <c r="C197" s="99" t="s">
        <v>41</v>
      </c>
      <c r="D197" s="100"/>
      <c r="E197" s="100"/>
      <c r="F197" s="100"/>
      <c r="G197" s="100"/>
      <c r="H197" s="101"/>
    </row>
    <row r="198" spans="3:8" ht="18.75" x14ac:dyDescent="0.3">
      <c r="C198" s="33" t="s">
        <v>29</v>
      </c>
      <c r="D198" s="92" t="str">
        <f>+IF(D169="","",D169)</f>
        <v/>
      </c>
      <c r="E198" s="93"/>
      <c r="F198" s="93"/>
      <c r="G198" s="94"/>
      <c r="H198" s="34"/>
    </row>
    <row r="199" spans="3:8" ht="18.75" x14ac:dyDescent="0.3">
      <c r="C199" s="26" t="s">
        <v>42</v>
      </c>
      <c r="D199" s="95" t="str">
        <f>+D190</f>
        <v/>
      </c>
      <c r="E199" s="96"/>
      <c r="F199" s="28" t="s">
        <v>43</v>
      </c>
      <c r="G199" s="46" t="str">
        <f>+G190</f>
        <v/>
      </c>
      <c r="H199" s="27"/>
    </row>
    <row r="200" spans="3:8" ht="18.75" x14ac:dyDescent="0.3">
      <c r="C200" s="26" t="s">
        <v>85</v>
      </c>
      <c r="D200" s="86"/>
      <c r="E200" s="87"/>
      <c r="F200" s="87"/>
      <c r="G200" s="88"/>
      <c r="H200" s="27"/>
    </row>
    <row r="201" spans="3:8" ht="18.75" x14ac:dyDescent="0.3">
      <c r="C201" s="26" t="s">
        <v>86</v>
      </c>
      <c r="D201" s="86"/>
      <c r="E201" s="87"/>
      <c r="F201" s="87"/>
      <c r="G201" s="88"/>
      <c r="H201" s="27"/>
    </row>
    <row r="202" spans="3:8" ht="18.75" x14ac:dyDescent="0.3">
      <c r="C202" s="26" t="s">
        <v>87</v>
      </c>
      <c r="D202" s="86"/>
      <c r="E202" s="87"/>
      <c r="F202" s="87"/>
      <c r="G202" s="88"/>
      <c r="H202" s="27"/>
    </row>
    <row r="203" spans="3:8" ht="18.75" x14ac:dyDescent="0.3">
      <c r="C203" s="26" t="s">
        <v>88</v>
      </c>
      <c r="D203" s="86"/>
      <c r="E203" s="87"/>
      <c r="F203" s="87"/>
      <c r="G203" s="88"/>
      <c r="H203" s="27"/>
    </row>
    <row r="204" spans="3:8" ht="18.75" x14ac:dyDescent="0.3">
      <c r="C204" s="26" t="s">
        <v>89</v>
      </c>
      <c r="D204" s="86"/>
      <c r="E204" s="87"/>
      <c r="F204" s="87"/>
      <c r="G204" s="88"/>
      <c r="H204" s="27"/>
    </row>
    <row r="205" spans="3:8" ht="19.5" thickBot="1" x14ac:dyDescent="0.35">
      <c r="C205" s="72" t="s">
        <v>90</v>
      </c>
      <c r="D205" s="89"/>
      <c r="E205" s="90"/>
      <c r="F205" s="90"/>
      <c r="G205" s="91"/>
      <c r="H205" s="73"/>
    </row>
    <row r="206" spans="3:8" ht="15.75" thickBot="1" x14ac:dyDescent="0.3"/>
    <row r="207" spans="3:8" s="20" customFormat="1" ht="19.5" thickBot="1" x14ac:dyDescent="0.35">
      <c r="C207" s="106" t="s">
        <v>66</v>
      </c>
      <c r="D207" s="107"/>
      <c r="E207" s="107"/>
      <c r="F207" s="107"/>
      <c r="G207" s="107"/>
      <c r="H207" s="108"/>
    </row>
    <row r="208" spans="3:8" ht="17.25" thickBot="1" x14ac:dyDescent="0.3">
      <c r="C208" s="99" t="s">
        <v>41</v>
      </c>
      <c r="D208" s="100"/>
      <c r="E208" s="100"/>
      <c r="F208" s="100"/>
      <c r="G208" s="100"/>
      <c r="H208" s="101"/>
    </row>
    <row r="209" spans="3:8" ht="18.75" x14ac:dyDescent="0.3">
      <c r="C209" s="26" t="s">
        <v>29</v>
      </c>
      <c r="D209" s="102" t="str">
        <f>+IF(D180="","",D180)</f>
        <v/>
      </c>
      <c r="E209" s="103"/>
      <c r="F209" s="103"/>
      <c r="G209" s="104"/>
      <c r="H209" s="27"/>
    </row>
    <row r="210" spans="3:8" ht="18.75" x14ac:dyDescent="0.3">
      <c r="C210" s="26" t="s">
        <v>42</v>
      </c>
      <c r="D210" s="105"/>
      <c r="E210" s="105"/>
      <c r="F210" s="28" t="s">
        <v>43</v>
      </c>
      <c r="G210" s="6"/>
      <c r="H210" s="27"/>
    </row>
    <row r="211" spans="3:8" ht="18.75" x14ac:dyDescent="0.3">
      <c r="C211" s="26" t="s">
        <v>85</v>
      </c>
      <c r="D211" s="97"/>
      <c r="E211" s="97"/>
      <c r="F211" s="97"/>
      <c r="G211" s="97"/>
      <c r="H211" s="27"/>
    </row>
    <row r="212" spans="3:8" ht="18.75" x14ac:dyDescent="0.3">
      <c r="C212" s="26" t="s">
        <v>86</v>
      </c>
      <c r="D212" s="97"/>
      <c r="E212" s="97"/>
      <c r="F212" s="97"/>
      <c r="G212" s="97"/>
      <c r="H212" s="27"/>
    </row>
    <row r="213" spans="3:8" ht="18.75" x14ac:dyDescent="0.3">
      <c r="C213" s="26" t="s">
        <v>87</v>
      </c>
      <c r="D213" s="97"/>
      <c r="E213" s="97"/>
      <c r="F213" s="97"/>
      <c r="G213" s="97"/>
      <c r="H213" s="27"/>
    </row>
    <row r="214" spans="3:8" ht="18.75" x14ac:dyDescent="0.3">
      <c r="C214" s="26" t="s">
        <v>88</v>
      </c>
      <c r="D214" s="97"/>
      <c r="E214" s="97"/>
      <c r="F214" s="97"/>
      <c r="G214" s="97"/>
      <c r="H214" s="27"/>
    </row>
    <row r="215" spans="3:8" ht="18.75" x14ac:dyDescent="0.3">
      <c r="C215" s="26" t="s">
        <v>89</v>
      </c>
      <c r="D215" s="97"/>
      <c r="E215" s="97"/>
      <c r="F215" s="97"/>
      <c r="G215" s="97"/>
      <c r="H215" s="27"/>
    </row>
    <row r="216" spans="3:8" ht="19.5" thickBot="1" x14ac:dyDescent="0.35">
      <c r="C216" s="26" t="s">
        <v>90</v>
      </c>
      <c r="D216" s="98"/>
      <c r="E216" s="98"/>
      <c r="F216" s="98"/>
      <c r="G216" s="98"/>
      <c r="H216" s="27"/>
    </row>
    <row r="217" spans="3:8" ht="17.25" thickBot="1" x14ac:dyDescent="0.3">
      <c r="C217" s="99" t="s">
        <v>41</v>
      </c>
      <c r="D217" s="100"/>
      <c r="E217" s="100"/>
      <c r="F217" s="100"/>
      <c r="G217" s="100"/>
      <c r="H217" s="101"/>
    </row>
    <row r="218" spans="3:8" ht="18.75" x14ac:dyDescent="0.3">
      <c r="C218" s="33" t="s">
        <v>29</v>
      </c>
      <c r="D218" s="92" t="str">
        <f>+IF(D189="","",D189)</f>
        <v/>
      </c>
      <c r="E218" s="93"/>
      <c r="F218" s="93"/>
      <c r="G218" s="94"/>
      <c r="H218" s="34"/>
    </row>
    <row r="219" spans="3:8" ht="18.75" x14ac:dyDescent="0.3">
      <c r="C219" s="26" t="s">
        <v>42</v>
      </c>
      <c r="D219" s="95" t="str">
        <f>IF(D210="","",D210)</f>
        <v/>
      </c>
      <c r="E219" s="96"/>
      <c r="F219" s="28" t="s">
        <v>43</v>
      </c>
      <c r="G219" s="46" t="str">
        <f>+IF(G210="","",G210)</f>
        <v/>
      </c>
      <c r="H219" s="27"/>
    </row>
    <row r="220" spans="3:8" ht="18.75" x14ac:dyDescent="0.3">
      <c r="C220" s="26" t="s">
        <v>85</v>
      </c>
      <c r="D220" s="86"/>
      <c r="E220" s="87"/>
      <c r="F220" s="87"/>
      <c r="G220" s="88"/>
      <c r="H220" s="27"/>
    </row>
    <row r="221" spans="3:8" ht="18.75" x14ac:dyDescent="0.3">
      <c r="C221" s="26" t="s">
        <v>86</v>
      </c>
      <c r="D221" s="86"/>
      <c r="E221" s="87"/>
      <c r="F221" s="87"/>
      <c r="G221" s="88"/>
      <c r="H221" s="27"/>
    </row>
    <row r="222" spans="3:8" ht="18.75" x14ac:dyDescent="0.3">
      <c r="C222" s="26" t="s">
        <v>87</v>
      </c>
      <c r="D222" s="86"/>
      <c r="E222" s="87"/>
      <c r="F222" s="87"/>
      <c r="G222" s="88"/>
      <c r="H222" s="27"/>
    </row>
    <row r="223" spans="3:8" ht="18.75" x14ac:dyDescent="0.3">
      <c r="C223" s="26" t="s">
        <v>88</v>
      </c>
      <c r="D223" s="86"/>
      <c r="E223" s="87"/>
      <c r="F223" s="87"/>
      <c r="G223" s="88"/>
      <c r="H223" s="27"/>
    </row>
    <row r="224" spans="3:8" ht="18.75" x14ac:dyDescent="0.3">
      <c r="C224" s="26" t="s">
        <v>89</v>
      </c>
      <c r="D224" s="86"/>
      <c r="E224" s="87"/>
      <c r="F224" s="87"/>
      <c r="G224" s="88"/>
      <c r="H224" s="27"/>
    </row>
    <row r="225" spans="3:8" ht="19.5" thickBot="1" x14ac:dyDescent="0.35">
      <c r="C225" s="26" t="s">
        <v>90</v>
      </c>
      <c r="D225" s="86"/>
      <c r="E225" s="87"/>
      <c r="F225" s="87"/>
      <c r="G225" s="88"/>
      <c r="H225" s="27"/>
    </row>
    <row r="226" spans="3:8" ht="17.25" thickBot="1" x14ac:dyDescent="0.3">
      <c r="C226" s="99" t="s">
        <v>41</v>
      </c>
      <c r="D226" s="100"/>
      <c r="E226" s="100"/>
      <c r="F226" s="100"/>
      <c r="G226" s="100"/>
      <c r="H226" s="101"/>
    </row>
    <row r="227" spans="3:8" ht="18.75" x14ac:dyDescent="0.3">
      <c r="C227" s="33" t="s">
        <v>29</v>
      </c>
      <c r="D227" s="109" t="str">
        <f>+IF(D198="","",D198)</f>
        <v/>
      </c>
      <c r="E227" s="110"/>
      <c r="F227" s="110"/>
      <c r="G227" s="111"/>
      <c r="H227" s="34"/>
    </row>
    <row r="228" spans="3:8" ht="18.75" x14ac:dyDescent="0.3">
      <c r="C228" s="26" t="s">
        <v>42</v>
      </c>
      <c r="D228" s="95" t="str">
        <f>+D219</f>
        <v/>
      </c>
      <c r="E228" s="96"/>
      <c r="F228" s="28" t="s">
        <v>43</v>
      </c>
      <c r="G228" s="46" t="str">
        <f>+G219</f>
        <v/>
      </c>
      <c r="H228" s="27"/>
    </row>
    <row r="229" spans="3:8" ht="18.75" x14ac:dyDescent="0.3">
      <c r="C229" s="26" t="s">
        <v>85</v>
      </c>
      <c r="D229" s="86"/>
      <c r="E229" s="87"/>
      <c r="F229" s="87"/>
      <c r="G229" s="88"/>
      <c r="H229" s="27"/>
    </row>
    <row r="230" spans="3:8" ht="18.75" x14ac:dyDescent="0.3">
      <c r="C230" s="26" t="s">
        <v>86</v>
      </c>
      <c r="D230" s="86"/>
      <c r="E230" s="87"/>
      <c r="F230" s="87"/>
      <c r="G230" s="88"/>
      <c r="H230" s="27"/>
    </row>
    <row r="231" spans="3:8" ht="18.75" x14ac:dyDescent="0.3">
      <c r="C231" s="26" t="s">
        <v>87</v>
      </c>
      <c r="D231" s="86"/>
      <c r="E231" s="87"/>
      <c r="F231" s="87"/>
      <c r="G231" s="88"/>
      <c r="H231" s="27"/>
    </row>
    <row r="232" spans="3:8" ht="18.75" x14ac:dyDescent="0.3">
      <c r="C232" s="26" t="s">
        <v>88</v>
      </c>
      <c r="D232" s="86"/>
      <c r="E232" s="87"/>
      <c r="F232" s="87"/>
      <c r="G232" s="88"/>
      <c r="H232" s="27"/>
    </row>
    <row r="233" spans="3:8" ht="18.75" x14ac:dyDescent="0.3">
      <c r="C233" s="26" t="s">
        <v>89</v>
      </c>
      <c r="D233" s="86"/>
      <c r="E233" s="87"/>
      <c r="F233" s="87"/>
      <c r="G233" s="88"/>
      <c r="H233" s="27"/>
    </row>
    <row r="234" spans="3:8" ht="19.5" thickBot="1" x14ac:dyDescent="0.35">
      <c r="C234" s="72" t="s">
        <v>90</v>
      </c>
      <c r="D234" s="89"/>
      <c r="E234" s="90"/>
      <c r="F234" s="90"/>
      <c r="G234" s="91"/>
      <c r="H234" s="73"/>
    </row>
    <row r="235" spans="3:8" ht="15.75" thickBot="1" x14ac:dyDescent="0.3"/>
    <row r="236" spans="3:8" s="20" customFormat="1" ht="19.5" thickBot="1" x14ac:dyDescent="0.35">
      <c r="C236" s="106" t="s">
        <v>67</v>
      </c>
      <c r="D236" s="107"/>
      <c r="E236" s="107"/>
      <c r="F236" s="107"/>
      <c r="G236" s="107"/>
      <c r="H236" s="108"/>
    </row>
    <row r="237" spans="3:8" ht="17.25" thickBot="1" x14ac:dyDescent="0.3">
      <c r="C237" s="99" t="s">
        <v>41</v>
      </c>
      <c r="D237" s="100"/>
      <c r="E237" s="100"/>
      <c r="F237" s="100"/>
      <c r="G237" s="100"/>
      <c r="H237" s="101"/>
    </row>
    <row r="238" spans="3:8" ht="18.75" x14ac:dyDescent="0.3">
      <c r="C238" s="26" t="s">
        <v>29</v>
      </c>
      <c r="D238" s="102" t="str">
        <f>+IF(D209="","",D209)</f>
        <v/>
      </c>
      <c r="E238" s="103"/>
      <c r="F238" s="103"/>
      <c r="G238" s="104"/>
      <c r="H238" s="27"/>
    </row>
    <row r="239" spans="3:8" ht="18.75" x14ac:dyDescent="0.3">
      <c r="C239" s="26" t="s">
        <v>42</v>
      </c>
      <c r="D239" s="105"/>
      <c r="E239" s="105"/>
      <c r="F239" s="28" t="s">
        <v>43</v>
      </c>
      <c r="G239" s="6"/>
      <c r="H239" s="27"/>
    </row>
    <row r="240" spans="3:8" ht="18.75" x14ac:dyDescent="0.3">
      <c r="C240" s="26" t="s">
        <v>85</v>
      </c>
      <c r="D240" s="97"/>
      <c r="E240" s="97"/>
      <c r="F240" s="97"/>
      <c r="G240" s="97"/>
      <c r="H240" s="27"/>
    </row>
    <row r="241" spans="3:8" ht="18.75" x14ac:dyDescent="0.3">
      <c r="C241" s="26" t="s">
        <v>86</v>
      </c>
      <c r="D241" s="97"/>
      <c r="E241" s="97"/>
      <c r="F241" s="97"/>
      <c r="G241" s="97"/>
      <c r="H241" s="27"/>
    </row>
    <row r="242" spans="3:8" ht="18.75" x14ac:dyDescent="0.3">
      <c r="C242" s="26" t="s">
        <v>87</v>
      </c>
      <c r="D242" s="97"/>
      <c r="E242" s="97"/>
      <c r="F242" s="97"/>
      <c r="G242" s="97"/>
      <c r="H242" s="27"/>
    </row>
    <row r="243" spans="3:8" ht="18.75" x14ac:dyDescent="0.3">
      <c r="C243" s="26" t="s">
        <v>88</v>
      </c>
      <c r="D243" s="97"/>
      <c r="E243" s="97"/>
      <c r="F243" s="97"/>
      <c r="G243" s="97"/>
      <c r="H243" s="27"/>
    </row>
    <row r="244" spans="3:8" ht="18.75" x14ac:dyDescent="0.3">
      <c r="C244" s="26" t="s">
        <v>89</v>
      </c>
      <c r="D244" s="97"/>
      <c r="E244" s="97"/>
      <c r="F244" s="97"/>
      <c r="G244" s="97"/>
      <c r="H244" s="27"/>
    </row>
    <row r="245" spans="3:8" ht="19.5" thickBot="1" x14ac:dyDescent="0.35">
      <c r="C245" s="26" t="s">
        <v>90</v>
      </c>
      <c r="D245" s="98"/>
      <c r="E245" s="98"/>
      <c r="F245" s="98"/>
      <c r="G245" s="98"/>
      <c r="H245" s="27"/>
    </row>
    <row r="246" spans="3:8" ht="17.25" thickBot="1" x14ac:dyDescent="0.3">
      <c r="C246" s="99" t="s">
        <v>41</v>
      </c>
      <c r="D246" s="100"/>
      <c r="E246" s="100"/>
      <c r="F246" s="100"/>
      <c r="G246" s="100"/>
      <c r="H246" s="101"/>
    </row>
    <row r="247" spans="3:8" ht="18.75" x14ac:dyDescent="0.3">
      <c r="C247" s="33" t="s">
        <v>29</v>
      </c>
      <c r="D247" s="92" t="str">
        <f>+IF(D218="","",D218)</f>
        <v/>
      </c>
      <c r="E247" s="93"/>
      <c r="F247" s="93"/>
      <c r="G247" s="94"/>
      <c r="H247" s="34"/>
    </row>
    <row r="248" spans="3:8" ht="18.75" x14ac:dyDescent="0.3">
      <c r="C248" s="26" t="s">
        <v>42</v>
      </c>
      <c r="D248" s="95" t="str">
        <f>IF(D239="","",D239)</f>
        <v/>
      </c>
      <c r="E248" s="96"/>
      <c r="F248" s="28" t="s">
        <v>43</v>
      </c>
      <c r="G248" s="46" t="str">
        <f>+IF(G239="","",G239)</f>
        <v/>
      </c>
      <c r="H248" s="27"/>
    </row>
    <row r="249" spans="3:8" ht="18.75" x14ac:dyDescent="0.3">
      <c r="C249" s="26" t="s">
        <v>85</v>
      </c>
      <c r="D249" s="86"/>
      <c r="E249" s="87"/>
      <c r="F249" s="87"/>
      <c r="G249" s="88"/>
      <c r="H249" s="27"/>
    </row>
    <row r="250" spans="3:8" ht="18.75" x14ac:dyDescent="0.3">
      <c r="C250" s="26" t="s">
        <v>86</v>
      </c>
      <c r="D250" s="86"/>
      <c r="E250" s="87"/>
      <c r="F250" s="87"/>
      <c r="G250" s="88"/>
      <c r="H250" s="27"/>
    </row>
    <row r="251" spans="3:8" ht="18.75" x14ac:dyDescent="0.3">
      <c r="C251" s="26" t="s">
        <v>87</v>
      </c>
      <c r="D251" s="86"/>
      <c r="E251" s="87"/>
      <c r="F251" s="87"/>
      <c r="G251" s="88"/>
      <c r="H251" s="27"/>
    </row>
    <row r="252" spans="3:8" ht="18.75" x14ac:dyDescent="0.3">
      <c r="C252" s="26" t="s">
        <v>88</v>
      </c>
      <c r="D252" s="86"/>
      <c r="E252" s="87"/>
      <c r="F252" s="87"/>
      <c r="G252" s="88"/>
      <c r="H252" s="27"/>
    </row>
    <row r="253" spans="3:8" ht="18.75" x14ac:dyDescent="0.3">
      <c r="C253" s="26" t="s">
        <v>89</v>
      </c>
      <c r="D253" s="86"/>
      <c r="E253" s="87"/>
      <c r="F253" s="87"/>
      <c r="G253" s="88"/>
      <c r="H253" s="27"/>
    </row>
    <row r="254" spans="3:8" ht="19.5" thickBot="1" x14ac:dyDescent="0.35">
      <c r="C254" s="26" t="s">
        <v>90</v>
      </c>
      <c r="D254" s="86"/>
      <c r="E254" s="87"/>
      <c r="F254" s="87"/>
      <c r="G254" s="88"/>
      <c r="H254" s="27"/>
    </row>
    <row r="255" spans="3:8" ht="17.25" thickBot="1" x14ac:dyDescent="0.3">
      <c r="C255" s="99" t="s">
        <v>41</v>
      </c>
      <c r="D255" s="100"/>
      <c r="E255" s="100"/>
      <c r="F255" s="100"/>
      <c r="G255" s="100"/>
      <c r="H255" s="101"/>
    </row>
    <row r="256" spans="3:8" ht="18.75" x14ac:dyDescent="0.3">
      <c r="C256" s="33" t="s">
        <v>29</v>
      </c>
      <c r="D256" s="92" t="str">
        <f>+IF(D227="","",D227)</f>
        <v/>
      </c>
      <c r="E256" s="93"/>
      <c r="F256" s="93"/>
      <c r="G256" s="94"/>
      <c r="H256" s="34"/>
    </row>
    <row r="257" spans="3:8" ht="18.75" x14ac:dyDescent="0.3">
      <c r="C257" s="26" t="s">
        <v>42</v>
      </c>
      <c r="D257" s="95" t="str">
        <f>+D248</f>
        <v/>
      </c>
      <c r="E257" s="96"/>
      <c r="F257" s="28" t="s">
        <v>43</v>
      </c>
      <c r="G257" s="46" t="str">
        <f>+G248</f>
        <v/>
      </c>
      <c r="H257" s="27"/>
    </row>
    <row r="258" spans="3:8" ht="18.75" x14ac:dyDescent="0.3">
      <c r="C258" s="26" t="s">
        <v>85</v>
      </c>
      <c r="D258" s="86"/>
      <c r="E258" s="87"/>
      <c r="F258" s="87"/>
      <c r="G258" s="88"/>
      <c r="H258" s="27"/>
    </row>
    <row r="259" spans="3:8" ht="18.75" x14ac:dyDescent="0.3">
      <c r="C259" s="26" t="s">
        <v>86</v>
      </c>
      <c r="D259" s="86"/>
      <c r="E259" s="87"/>
      <c r="F259" s="87"/>
      <c r="G259" s="88"/>
      <c r="H259" s="27"/>
    </row>
    <row r="260" spans="3:8" ht="18.75" x14ac:dyDescent="0.3">
      <c r="C260" s="26" t="s">
        <v>87</v>
      </c>
      <c r="D260" s="86"/>
      <c r="E260" s="87"/>
      <c r="F260" s="87"/>
      <c r="G260" s="88"/>
      <c r="H260" s="27"/>
    </row>
    <row r="261" spans="3:8" ht="18.75" x14ac:dyDescent="0.3">
      <c r="C261" s="26" t="s">
        <v>88</v>
      </c>
      <c r="D261" s="86"/>
      <c r="E261" s="87"/>
      <c r="F261" s="87"/>
      <c r="G261" s="88"/>
      <c r="H261" s="27"/>
    </row>
    <row r="262" spans="3:8" ht="18.75" x14ac:dyDescent="0.3">
      <c r="C262" s="26" t="s">
        <v>89</v>
      </c>
      <c r="D262" s="86"/>
      <c r="E262" s="87"/>
      <c r="F262" s="87"/>
      <c r="G262" s="88"/>
      <c r="H262" s="27"/>
    </row>
    <row r="263" spans="3:8" ht="19.5" thickBot="1" x14ac:dyDescent="0.35">
      <c r="C263" s="72" t="s">
        <v>90</v>
      </c>
      <c r="D263" s="89"/>
      <c r="E263" s="90"/>
      <c r="F263" s="90"/>
      <c r="G263" s="91"/>
      <c r="H263" s="73"/>
    </row>
    <row r="264" spans="3:8" ht="15.75" thickBot="1" x14ac:dyDescent="0.3"/>
    <row r="265" spans="3:8" s="20" customFormat="1" ht="19.5" thickBot="1" x14ac:dyDescent="0.35">
      <c r="C265" s="106" t="s">
        <v>68</v>
      </c>
      <c r="D265" s="107"/>
      <c r="E265" s="107"/>
      <c r="F265" s="107"/>
      <c r="G265" s="107"/>
      <c r="H265" s="108"/>
    </row>
    <row r="266" spans="3:8" ht="17.25" thickBot="1" x14ac:dyDescent="0.3">
      <c r="C266" s="99" t="s">
        <v>41</v>
      </c>
      <c r="D266" s="100"/>
      <c r="E266" s="100"/>
      <c r="F266" s="100"/>
      <c r="G266" s="100"/>
      <c r="H266" s="101"/>
    </row>
    <row r="267" spans="3:8" ht="18.75" x14ac:dyDescent="0.3">
      <c r="C267" s="26" t="s">
        <v>29</v>
      </c>
      <c r="D267" s="102" t="str">
        <f>+IF(D238="","",D238)</f>
        <v/>
      </c>
      <c r="E267" s="103"/>
      <c r="F267" s="103"/>
      <c r="G267" s="104"/>
      <c r="H267" s="27"/>
    </row>
    <row r="268" spans="3:8" ht="18.75" x14ac:dyDescent="0.3">
      <c r="C268" s="26" t="s">
        <v>42</v>
      </c>
      <c r="D268" s="105"/>
      <c r="E268" s="105"/>
      <c r="F268" s="28" t="s">
        <v>43</v>
      </c>
      <c r="G268" s="6"/>
      <c r="H268" s="27"/>
    </row>
    <row r="269" spans="3:8" ht="18.75" x14ac:dyDescent="0.3">
      <c r="C269" s="26" t="s">
        <v>85</v>
      </c>
      <c r="D269" s="97"/>
      <c r="E269" s="97"/>
      <c r="F269" s="97"/>
      <c r="G269" s="97"/>
      <c r="H269" s="27"/>
    </row>
    <row r="270" spans="3:8" ht="18.75" x14ac:dyDescent="0.3">
      <c r="C270" s="26" t="s">
        <v>86</v>
      </c>
      <c r="D270" s="97"/>
      <c r="E270" s="97"/>
      <c r="F270" s="97"/>
      <c r="G270" s="97"/>
      <c r="H270" s="27"/>
    </row>
    <row r="271" spans="3:8" ht="18.75" x14ac:dyDescent="0.3">
      <c r="C271" s="26" t="s">
        <v>87</v>
      </c>
      <c r="D271" s="97"/>
      <c r="E271" s="97"/>
      <c r="F271" s="97"/>
      <c r="G271" s="97"/>
      <c r="H271" s="27"/>
    </row>
    <row r="272" spans="3:8" ht="18.75" x14ac:dyDescent="0.3">
      <c r="C272" s="26" t="s">
        <v>88</v>
      </c>
      <c r="D272" s="97"/>
      <c r="E272" s="97"/>
      <c r="F272" s="97"/>
      <c r="G272" s="97"/>
      <c r="H272" s="27"/>
    </row>
    <row r="273" spans="3:8" ht="18.75" x14ac:dyDescent="0.3">
      <c r="C273" s="26" t="s">
        <v>89</v>
      </c>
      <c r="D273" s="97"/>
      <c r="E273" s="97"/>
      <c r="F273" s="97"/>
      <c r="G273" s="97"/>
      <c r="H273" s="27"/>
    </row>
    <row r="274" spans="3:8" ht="19.5" thickBot="1" x14ac:dyDescent="0.35">
      <c r="C274" s="26" t="s">
        <v>90</v>
      </c>
      <c r="D274" s="98"/>
      <c r="E274" s="98"/>
      <c r="F274" s="98"/>
      <c r="G274" s="98"/>
      <c r="H274" s="27"/>
    </row>
    <row r="275" spans="3:8" ht="17.25" thickBot="1" x14ac:dyDescent="0.3">
      <c r="C275" s="99" t="s">
        <v>41</v>
      </c>
      <c r="D275" s="100"/>
      <c r="E275" s="100"/>
      <c r="F275" s="100"/>
      <c r="G275" s="100"/>
      <c r="H275" s="101"/>
    </row>
    <row r="276" spans="3:8" ht="18.75" x14ac:dyDescent="0.3">
      <c r="C276" s="33" t="s">
        <v>29</v>
      </c>
      <c r="D276" s="92" t="str">
        <f>+IF(D247="","",D247)</f>
        <v/>
      </c>
      <c r="E276" s="93"/>
      <c r="F276" s="93"/>
      <c r="G276" s="94"/>
      <c r="H276" s="34"/>
    </row>
    <row r="277" spans="3:8" ht="18.75" x14ac:dyDescent="0.3">
      <c r="C277" s="26" t="s">
        <v>42</v>
      </c>
      <c r="D277" s="95" t="str">
        <f>IF(D268="","",D268)</f>
        <v/>
      </c>
      <c r="E277" s="96"/>
      <c r="F277" s="28" t="s">
        <v>43</v>
      </c>
      <c r="G277" s="46" t="str">
        <f>+IF(G268="","",G268)</f>
        <v/>
      </c>
      <c r="H277" s="27"/>
    </row>
    <row r="278" spans="3:8" ht="18.75" x14ac:dyDescent="0.3">
      <c r="C278" s="26" t="s">
        <v>85</v>
      </c>
      <c r="D278" s="86"/>
      <c r="E278" s="87"/>
      <c r="F278" s="87"/>
      <c r="G278" s="88"/>
      <c r="H278" s="27"/>
    </row>
    <row r="279" spans="3:8" ht="18.75" x14ac:dyDescent="0.3">
      <c r="C279" s="26" t="s">
        <v>86</v>
      </c>
      <c r="D279" s="86"/>
      <c r="E279" s="87"/>
      <c r="F279" s="87"/>
      <c r="G279" s="88"/>
      <c r="H279" s="27"/>
    </row>
    <row r="280" spans="3:8" ht="18.75" x14ac:dyDescent="0.3">
      <c r="C280" s="26" t="s">
        <v>87</v>
      </c>
      <c r="D280" s="86"/>
      <c r="E280" s="87"/>
      <c r="F280" s="87"/>
      <c r="G280" s="88"/>
      <c r="H280" s="27"/>
    </row>
    <row r="281" spans="3:8" ht="18.75" x14ac:dyDescent="0.3">
      <c r="C281" s="26" t="s">
        <v>88</v>
      </c>
      <c r="D281" s="86"/>
      <c r="E281" s="87"/>
      <c r="F281" s="87"/>
      <c r="G281" s="88"/>
      <c r="H281" s="27"/>
    </row>
    <row r="282" spans="3:8" ht="18.75" x14ac:dyDescent="0.3">
      <c r="C282" s="26" t="s">
        <v>89</v>
      </c>
      <c r="D282" s="86"/>
      <c r="E282" s="87"/>
      <c r="F282" s="87"/>
      <c r="G282" s="88"/>
      <c r="H282" s="27"/>
    </row>
    <row r="283" spans="3:8" ht="19.5" thickBot="1" x14ac:dyDescent="0.35">
      <c r="C283" s="26" t="s">
        <v>90</v>
      </c>
      <c r="D283" s="86"/>
      <c r="E283" s="87"/>
      <c r="F283" s="87"/>
      <c r="G283" s="88"/>
      <c r="H283" s="27"/>
    </row>
    <row r="284" spans="3:8" ht="17.25" thickBot="1" x14ac:dyDescent="0.3">
      <c r="C284" s="99" t="s">
        <v>41</v>
      </c>
      <c r="D284" s="100"/>
      <c r="E284" s="100"/>
      <c r="F284" s="100"/>
      <c r="G284" s="100"/>
      <c r="H284" s="101"/>
    </row>
    <row r="285" spans="3:8" ht="18.75" x14ac:dyDescent="0.3">
      <c r="C285" s="33" t="s">
        <v>29</v>
      </c>
      <c r="D285" s="92" t="str">
        <f>+IF(D256="","",D256)</f>
        <v/>
      </c>
      <c r="E285" s="93"/>
      <c r="F285" s="93"/>
      <c r="G285" s="94"/>
      <c r="H285" s="34"/>
    </row>
    <row r="286" spans="3:8" ht="18.75" x14ac:dyDescent="0.3">
      <c r="C286" s="26" t="s">
        <v>42</v>
      </c>
      <c r="D286" s="95" t="str">
        <f>+D277</f>
        <v/>
      </c>
      <c r="E286" s="96"/>
      <c r="F286" s="28" t="s">
        <v>43</v>
      </c>
      <c r="G286" s="46" t="str">
        <f>+G277</f>
        <v/>
      </c>
      <c r="H286" s="27"/>
    </row>
    <row r="287" spans="3:8" ht="18.75" x14ac:dyDescent="0.3">
      <c r="C287" s="26" t="s">
        <v>85</v>
      </c>
      <c r="D287" s="86"/>
      <c r="E287" s="87"/>
      <c r="F287" s="87"/>
      <c r="G287" s="88"/>
      <c r="H287" s="27"/>
    </row>
    <row r="288" spans="3:8" ht="18.75" x14ac:dyDescent="0.3">
      <c r="C288" s="26" t="s">
        <v>86</v>
      </c>
      <c r="D288" s="86"/>
      <c r="E288" s="87"/>
      <c r="F288" s="87"/>
      <c r="G288" s="88"/>
      <c r="H288" s="27"/>
    </row>
    <row r="289" spans="3:8" ht="18.75" x14ac:dyDescent="0.3">
      <c r="C289" s="26" t="s">
        <v>87</v>
      </c>
      <c r="D289" s="86"/>
      <c r="E289" s="87"/>
      <c r="F289" s="87"/>
      <c r="G289" s="88"/>
      <c r="H289" s="27"/>
    </row>
    <row r="290" spans="3:8" ht="18.75" x14ac:dyDescent="0.3">
      <c r="C290" s="26" t="s">
        <v>88</v>
      </c>
      <c r="D290" s="86"/>
      <c r="E290" s="87"/>
      <c r="F290" s="87"/>
      <c r="G290" s="88"/>
      <c r="H290" s="27"/>
    </row>
    <row r="291" spans="3:8" ht="18.75" x14ac:dyDescent="0.3">
      <c r="C291" s="26" t="s">
        <v>89</v>
      </c>
      <c r="D291" s="86"/>
      <c r="E291" s="87"/>
      <c r="F291" s="87"/>
      <c r="G291" s="88"/>
      <c r="H291" s="27"/>
    </row>
    <row r="292" spans="3:8" ht="19.5" thickBot="1" x14ac:dyDescent="0.35">
      <c r="C292" s="72" t="s">
        <v>90</v>
      </c>
      <c r="D292" s="89"/>
      <c r="E292" s="90"/>
      <c r="F292" s="90"/>
      <c r="G292" s="91"/>
      <c r="H292" s="73"/>
    </row>
    <row r="293" spans="3:8" ht="15.75" thickBot="1" x14ac:dyDescent="0.3"/>
    <row r="294" spans="3:8" s="20" customFormat="1" ht="19.5" thickBot="1" x14ac:dyDescent="0.35">
      <c r="C294" s="106" t="s">
        <v>69</v>
      </c>
      <c r="D294" s="107"/>
      <c r="E294" s="107"/>
      <c r="F294" s="107"/>
      <c r="G294" s="107"/>
      <c r="H294" s="108"/>
    </row>
    <row r="295" spans="3:8" ht="17.25" thickBot="1" x14ac:dyDescent="0.3">
      <c r="C295" s="99" t="s">
        <v>41</v>
      </c>
      <c r="D295" s="100"/>
      <c r="E295" s="100"/>
      <c r="F295" s="100"/>
      <c r="G295" s="100"/>
      <c r="H295" s="101"/>
    </row>
    <row r="296" spans="3:8" ht="18.75" x14ac:dyDescent="0.3">
      <c r="C296" s="26" t="s">
        <v>29</v>
      </c>
      <c r="D296" s="102" t="str">
        <f>+IF(D267="","",D267)</f>
        <v/>
      </c>
      <c r="E296" s="103"/>
      <c r="F296" s="103"/>
      <c r="G296" s="104"/>
      <c r="H296" s="27"/>
    </row>
    <row r="297" spans="3:8" ht="18.75" x14ac:dyDescent="0.3">
      <c r="C297" s="26" t="s">
        <v>42</v>
      </c>
      <c r="D297" s="105"/>
      <c r="E297" s="105"/>
      <c r="F297" s="28" t="s">
        <v>43</v>
      </c>
      <c r="G297" s="6"/>
      <c r="H297" s="27"/>
    </row>
    <row r="298" spans="3:8" ht="18.75" x14ac:dyDescent="0.3">
      <c r="C298" s="26" t="s">
        <v>85</v>
      </c>
      <c r="D298" s="97"/>
      <c r="E298" s="97"/>
      <c r="F298" s="97"/>
      <c r="G298" s="97"/>
      <c r="H298" s="27"/>
    </row>
    <row r="299" spans="3:8" ht="18.75" x14ac:dyDescent="0.3">
      <c r="C299" s="26" t="s">
        <v>86</v>
      </c>
      <c r="D299" s="97"/>
      <c r="E299" s="97"/>
      <c r="F299" s="97"/>
      <c r="G299" s="97"/>
      <c r="H299" s="27"/>
    </row>
    <row r="300" spans="3:8" ht="18.75" x14ac:dyDescent="0.3">
      <c r="C300" s="26" t="s">
        <v>87</v>
      </c>
      <c r="D300" s="97"/>
      <c r="E300" s="97"/>
      <c r="F300" s="97"/>
      <c r="G300" s="97"/>
      <c r="H300" s="27"/>
    </row>
    <row r="301" spans="3:8" ht="18.75" x14ac:dyDescent="0.3">
      <c r="C301" s="26" t="s">
        <v>88</v>
      </c>
      <c r="D301" s="97"/>
      <c r="E301" s="97"/>
      <c r="F301" s="97"/>
      <c r="G301" s="97"/>
      <c r="H301" s="27"/>
    </row>
    <row r="302" spans="3:8" ht="18.75" x14ac:dyDescent="0.3">
      <c r="C302" s="26" t="s">
        <v>89</v>
      </c>
      <c r="D302" s="97"/>
      <c r="E302" s="97"/>
      <c r="F302" s="97"/>
      <c r="G302" s="97"/>
      <c r="H302" s="27"/>
    </row>
    <row r="303" spans="3:8" ht="19.5" thickBot="1" x14ac:dyDescent="0.35">
      <c r="C303" s="26" t="s">
        <v>90</v>
      </c>
      <c r="D303" s="98"/>
      <c r="E303" s="98"/>
      <c r="F303" s="98"/>
      <c r="G303" s="98"/>
      <c r="H303" s="27"/>
    </row>
    <row r="304" spans="3:8" ht="17.25" thickBot="1" x14ac:dyDescent="0.3">
      <c r="C304" s="99" t="s">
        <v>41</v>
      </c>
      <c r="D304" s="100"/>
      <c r="E304" s="100"/>
      <c r="F304" s="100"/>
      <c r="G304" s="100"/>
      <c r="H304" s="101"/>
    </row>
    <row r="305" spans="3:8" ht="18.75" x14ac:dyDescent="0.3">
      <c r="C305" s="33" t="s">
        <v>29</v>
      </c>
      <c r="D305" s="92" t="str">
        <f>+IF(D276="","",D276)</f>
        <v/>
      </c>
      <c r="E305" s="93"/>
      <c r="F305" s="93"/>
      <c r="G305" s="94"/>
      <c r="H305" s="34"/>
    </row>
    <row r="306" spans="3:8" ht="18.75" x14ac:dyDescent="0.3">
      <c r="C306" s="26" t="s">
        <v>42</v>
      </c>
      <c r="D306" s="95" t="str">
        <f>IF(D297="","",D297)</f>
        <v/>
      </c>
      <c r="E306" s="96"/>
      <c r="F306" s="28" t="s">
        <v>43</v>
      </c>
      <c r="G306" s="46" t="str">
        <f>+IF(G297="","",G297)</f>
        <v/>
      </c>
      <c r="H306" s="27"/>
    </row>
    <row r="307" spans="3:8" ht="18.75" x14ac:dyDescent="0.3">
      <c r="C307" s="26" t="s">
        <v>85</v>
      </c>
      <c r="D307" s="86"/>
      <c r="E307" s="87"/>
      <c r="F307" s="87"/>
      <c r="G307" s="88"/>
      <c r="H307" s="27"/>
    </row>
    <row r="308" spans="3:8" ht="18.75" x14ac:dyDescent="0.3">
      <c r="C308" s="26" t="s">
        <v>86</v>
      </c>
      <c r="D308" s="86"/>
      <c r="E308" s="87"/>
      <c r="F308" s="87"/>
      <c r="G308" s="88"/>
      <c r="H308" s="27"/>
    </row>
    <row r="309" spans="3:8" ht="18.75" x14ac:dyDescent="0.3">
      <c r="C309" s="26" t="s">
        <v>87</v>
      </c>
      <c r="D309" s="86"/>
      <c r="E309" s="87"/>
      <c r="F309" s="87"/>
      <c r="G309" s="88"/>
      <c r="H309" s="27"/>
    </row>
    <row r="310" spans="3:8" ht="18.75" x14ac:dyDescent="0.3">
      <c r="C310" s="26" t="s">
        <v>88</v>
      </c>
      <c r="D310" s="86"/>
      <c r="E310" s="87"/>
      <c r="F310" s="87"/>
      <c r="G310" s="88"/>
      <c r="H310" s="27"/>
    </row>
    <row r="311" spans="3:8" ht="18.75" x14ac:dyDescent="0.3">
      <c r="C311" s="26" t="s">
        <v>89</v>
      </c>
      <c r="D311" s="86"/>
      <c r="E311" s="87"/>
      <c r="F311" s="87"/>
      <c r="G311" s="88"/>
      <c r="H311" s="27"/>
    </row>
    <row r="312" spans="3:8" ht="19.5" thickBot="1" x14ac:dyDescent="0.35">
      <c r="C312" s="26" t="s">
        <v>90</v>
      </c>
      <c r="D312" s="86"/>
      <c r="E312" s="87"/>
      <c r="F312" s="87"/>
      <c r="G312" s="88"/>
      <c r="H312" s="27"/>
    </row>
    <row r="313" spans="3:8" ht="17.25" thickBot="1" x14ac:dyDescent="0.3">
      <c r="C313" s="99" t="s">
        <v>41</v>
      </c>
      <c r="D313" s="100"/>
      <c r="E313" s="100"/>
      <c r="F313" s="100"/>
      <c r="G313" s="100"/>
      <c r="H313" s="101"/>
    </row>
    <row r="314" spans="3:8" ht="18.75" x14ac:dyDescent="0.3">
      <c r="C314" s="33" t="s">
        <v>29</v>
      </c>
      <c r="D314" s="92" t="str">
        <f>+IF(D285="","",D285)</f>
        <v/>
      </c>
      <c r="E314" s="93"/>
      <c r="F314" s="93"/>
      <c r="G314" s="94"/>
      <c r="H314" s="34"/>
    </row>
    <row r="315" spans="3:8" ht="18.75" x14ac:dyDescent="0.3">
      <c r="C315" s="26" t="s">
        <v>42</v>
      </c>
      <c r="D315" s="95" t="str">
        <f>+D306</f>
        <v/>
      </c>
      <c r="E315" s="96"/>
      <c r="F315" s="28" t="s">
        <v>43</v>
      </c>
      <c r="G315" s="46" t="str">
        <f>+G306</f>
        <v/>
      </c>
      <c r="H315" s="27"/>
    </row>
    <row r="316" spans="3:8" ht="18.75" x14ac:dyDescent="0.3">
      <c r="C316" s="26" t="s">
        <v>85</v>
      </c>
      <c r="D316" s="86"/>
      <c r="E316" s="87"/>
      <c r="F316" s="87"/>
      <c r="G316" s="88"/>
      <c r="H316" s="27"/>
    </row>
    <row r="317" spans="3:8" ht="18.75" x14ac:dyDescent="0.3">
      <c r="C317" s="26" t="s">
        <v>86</v>
      </c>
      <c r="D317" s="86"/>
      <c r="E317" s="87"/>
      <c r="F317" s="87"/>
      <c r="G317" s="88"/>
      <c r="H317" s="27"/>
    </row>
    <row r="318" spans="3:8" ht="18.75" x14ac:dyDescent="0.3">
      <c r="C318" s="26" t="s">
        <v>87</v>
      </c>
      <c r="D318" s="86"/>
      <c r="E318" s="87"/>
      <c r="F318" s="87"/>
      <c r="G318" s="88"/>
      <c r="H318" s="27"/>
    </row>
    <row r="319" spans="3:8" ht="18.75" x14ac:dyDescent="0.3">
      <c r="C319" s="26" t="s">
        <v>88</v>
      </c>
      <c r="D319" s="86"/>
      <c r="E319" s="87"/>
      <c r="F319" s="87"/>
      <c r="G319" s="88"/>
      <c r="H319" s="27"/>
    </row>
    <row r="320" spans="3:8" ht="18.75" x14ac:dyDescent="0.3">
      <c r="C320" s="26" t="s">
        <v>89</v>
      </c>
      <c r="D320" s="86"/>
      <c r="E320" s="87"/>
      <c r="F320" s="87"/>
      <c r="G320" s="88"/>
      <c r="H320" s="27"/>
    </row>
    <row r="321" spans="3:8" ht="19.5" thickBot="1" x14ac:dyDescent="0.35">
      <c r="C321" s="72" t="s">
        <v>90</v>
      </c>
      <c r="D321" s="89"/>
      <c r="E321" s="90"/>
      <c r="F321" s="90"/>
      <c r="G321" s="91"/>
      <c r="H321" s="73"/>
    </row>
    <row r="322" spans="3:8" ht="15.75" thickBot="1" x14ac:dyDescent="0.3"/>
    <row r="323" spans="3:8" s="20" customFormat="1" ht="19.5" thickBot="1" x14ac:dyDescent="0.35">
      <c r="C323" s="106" t="s">
        <v>70</v>
      </c>
      <c r="D323" s="107"/>
      <c r="E323" s="107"/>
      <c r="F323" s="107"/>
      <c r="G323" s="107"/>
      <c r="H323" s="108"/>
    </row>
    <row r="324" spans="3:8" ht="17.25" thickBot="1" x14ac:dyDescent="0.3">
      <c r="C324" s="99" t="s">
        <v>41</v>
      </c>
      <c r="D324" s="100"/>
      <c r="E324" s="100"/>
      <c r="F324" s="100"/>
      <c r="G324" s="100"/>
      <c r="H324" s="101"/>
    </row>
    <row r="325" spans="3:8" ht="18.75" x14ac:dyDescent="0.3">
      <c r="C325" s="26" t="s">
        <v>29</v>
      </c>
      <c r="D325" s="102" t="str">
        <f>+IF(D296="","",D296)</f>
        <v/>
      </c>
      <c r="E325" s="103"/>
      <c r="F325" s="103"/>
      <c r="G325" s="104"/>
      <c r="H325" s="27"/>
    </row>
    <row r="326" spans="3:8" ht="18.75" x14ac:dyDescent="0.3">
      <c r="C326" s="26" t="s">
        <v>42</v>
      </c>
      <c r="D326" s="105"/>
      <c r="E326" s="105"/>
      <c r="F326" s="28" t="s">
        <v>43</v>
      </c>
      <c r="G326" s="6"/>
      <c r="H326" s="27"/>
    </row>
    <row r="327" spans="3:8" ht="18.75" x14ac:dyDescent="0.3">
      <c r="C327" s="26" t="s">
        <v>85</v>
      </c>
      <c r="D327" s="97"/>
      <c r="E327" s="97"/>
      <c r="F327" s="97"/>
      <c r="G327" s="97"/>
      <c r="H327" s="27"/>
    </row>
    <row r="328" spans="3:8" ht="18.75" x14ac:dyDescent="0.3">
      <c r="C328" s="26" t="s">
        <v>86</v>
      </c>
      <c r="D328" s="97"/>
      <c r="E328" s="97"/>
      <c r="F328" s="97"/>
      <c r="G328" s="97"/>
      <c r="H328" s="27"/>
    </row>
    <row r="329" spans="3:8" ht="18.75" x14ac:dyDescent="0.3">
      <c r="C329" s="26" t="s">
        <v>87</v>
      </c>
      <c r="D329" s="97"/>
      <c r="E329" s="97"/>
      <c r="F329" s="97"/>
      <c r="G329" s="97"/>
      <c r="H329" s="27"/>
    </row>
    <row r="330" spans="3:8" ht="18.75" x14ac:dyDescent="0.3">
      <c r="C330" s="26" t="s">
        <v>88</v>
      </c>
      <c r="D330" s="97"/>
      <c r="E330" s="97"/>
      <c r="F330" s="97"/>
      <c r="G330" s="97"/>
      <c r="H330" s="27"/>
    </row>
    <row r="331" spans="3:8" ht="18.75" x14ac:dyDescent="0.3">
      <c r="C331" s="26" t="s">
        <v>89</v>
      </c>
      <c r="D331" s="97"/>
      <c r="E331" s="97"/>
      <c r="F331" s="97"/>
      <c r="G331" s="97"/>
      <c r="H331" s="27"/>
    </row>
    <row r="332" spans="3:8" ht="19.5" thickBot="1" x14ac:dyDescent="0.35">
      <c r="C332" s="26" t="s">
        <v>90</v>
      </c>
      <c r="D332" s="98"/>
      <c r="E332" s="98"/>
      <c r="F332" s="98"/>
      <c r="G332" s="98"/>
      <c r="H332" s="27"/>
    </row>
    <row r="333" spans="3:8" ht="17.25" thickBot="1" x14ac:dyDescent="0.3">
      <c r="C333" s="99" t="s">
        <v>41</v>
      </c>
      <c r="D333" s="100"/>
      <c r="E333" s="100"/>
      <c r="F333" s="100"/>
      <c r="G333" s="100"/>
      <c r="H333" s="101"/>
    </row>
    <row r="334" spans="3:8" ht="18.75" x14ac:dyDescent="0.3">
      <c r="C334" s="33" t="s">
        <v>29</v>
      </c>
      <c r="D334" s="92" t="str">
        <f>+IF(D305="","",D305)</f>
        <v/>
      </c>
      <c r="E334" s="93"/>
      <c r="F334" s="93"/>
      <c r="G334" s="94"/>
      <c r="H334" s="34"/>
    </row>
    <row r="335" spans="3:8" ht="18.75" x14ac:dyDescent="0.3">
      <c r="C335" s="26" t="s">
        <v>42</v>
      </c>
      <c r="D335" s="95" t="str">
        <f>IF(D326="","",D326)</f>
        <v/>
      </c>
      <c r="E335" s="96"/>
      <c r="F335" s="28" t="s">
        <v>43</v>
      </c>
      <c r="G335" s="46" t="str">
        <f>+IF(G326="","",G326)</f>
        <v/>
      </c>
      <c r="H335" s="27"/>
    </row>
    <row r="336" spans="3:8" ht="18.75" x14ac:dyDescent="0.3">
      <c r="C336" s="26" t="s">
        <v>85</v>
      </c>
      <c r="D336" s="86"/>
      <c r="E336" s="87"/>
      <c r="F336" s="87"/>
      <c r="G336" s="88"/>
      <c r="H336" s="27"/>
    </row>
    <row r="337" spans="3:8" ht="18.75" x14ac:dyDescent="0.3">
      <c r="C337" s="26" t="s">
        <v>86</v>
      </c>
      <c r="D337" s="86"/>
      <c r="E337" s="87"/>
      <c r="F337" s="87"/>
      <c r="G337" s="88"/>
      <c r="H337" s="27"/>
    </row>
    <row r="338" spans="3:8" ht="18.75" x14ac:dyDescent="0.3">
      <c r="C338" s="26" t="s">
        <v>87</v>
      </c>
      <c r="D338" s="86"/>
      <c r="E338" s="87"/>
      <c r="F338" s="87"/>
      <c r="G338" s="88"/>
      <c r="H338" s="27"/>
    </row>
    <row r="339" spans="3:8" ht="18.75" x14ac:dyDescent="0.3">
      <c r="C339" s="26" t="s">
        <v>88</v>
      </c>
      <c r="D339" s="86"/>
      <c r="E339" s="87"/>
      <c r="F339" s="87"/>
      <c r="G339" s="88"/>
      <c r="H339" s="27"/>
    </row>
    <row r="340" spans="3:8" ht="18.75" x14ac:dyDescent="0.3">
      <c r="C340" s="26" t="s">
        <v>89</v>
      </c>
      <c r="D340" s="86"/>
      <c r="E340" s="87"/>
      <c r="F340" s="87"/>
      <c r="G340" s="88"/>
      <c r="H340" s="27"/>
    </row>
    <row r="341" spans="3:8" ht="19.5" thickBot="1" x14ac:dyDescent="0.35">
      <c r="C341" s="26" t="s">
        <v>90</v>
      </c>
      <c r="D341" s="86"/>
      <c r="E341" s="87"/>
      <c r="F341" s="87"/>
      <c r="G341" s="88"/>
      <c r="H341" s="27"/>
    </row>
    <row r="342" spans="3:8" ht="17.25" thickBot="1" x14ac:dyDescent="0.3">
      <c r="C342" s="99" t="s">
        <v>41</v>
      </c>
      <c r="D342" s="100"/>
      <c r="E342" s="100"/>
      <c r="F342" s="100"/>
      <c r="G342" s="100"/>
      <c r="H342" s="101"/>
    </row>
    <row r="343" spans="3:8" ht="18.75" x14ac:dyDescent="0.3">
      <c r="C343" s="33" t="s">
        <v>29</v>
      </c>
      <c r="D343" s="92" t="str">
        <f>+IF(D314="","",D314)</f>
        <v/>
      </c>
      <c r="E343" s="93"/>
      <c r="F343" s="93"/>
      <c r="G343" s="94"/>
      <c r="H343" s="34"/>
    </row>
    <row r="344" spans="3:8" ht="18.75" x14ac:dyDescent="0.3">
      <c r="C344" s="26" t="s">
        <v>42</v>
      </c>
      <c r="D344" s="95" t="str">
        <f>+D335</f>
        <v/>
      </c>
      <c r="E344" s="96"/>
      <c r="F344" s="28" t="s">
        <v>43</v>
      </c>
      <c r="G344" s="46" t="str">
        <f>+G335</f>
        <v/>
      </c>
      <c r="H344" s="27"/>
    </row>
    <row r="345" spans="3:8" ht="18.75" x14ac:dyDescent="0.3">
      <c r="C345" s="26" t="s">
        <v>85</v>
      </c>
      <c r="D345" s="86"/>
      <c r="E345" s="87"/>
      <c r="F345" s="87"/>
      <c r="G345" s="88"/>
      <c r="H345" s="27"/>
    </row>
    <row r="346" spans="3:8" ht="18.75" x14ac:dyDescent="0.3">
      <c r="C346" s="26" t="s">
        <v>86</v>
      </c>
      <c r="D346" s="86"/>
      <c r="E346" s="87"/>
      <c r="F346" s="87"/>
      <c r="G346" s="88"/>
      <c r="H346" s="27"/>
    </row>
    <row r="347" spans="3:8" ht="18.75" x14ac:dyDescent="0.3">
      <c r="C347" s="26" t="s">
        <v>87</v>
      </c>
      <c r="D347" s="86"/>
      <c r="E347" s="87"/>
      <c r="F347" s="87"/>
      <c r="G347" s="88"/>
      <c r="H347" s="27"/>
    </row>
    <row r="348" spans="3:8" ht="18.75" x14ac:dyDescent="0.3">
      <c r="C348" s="26" t="s">
        <v>88</v>
      </c>
      <c r="D348" s="86"/>
      <c r="E348" s="87"/>
      <c r="F348" s="87"/>
      <c r="G348" s="88"/>
      <c r="H348" s="27"/>
    </row>
    <row r="349" spans="3:8" ht="18.75" x14ac:dyDescent="0.3">
      <c r="C349" s="26" t="s">
        <v>89</v>
      </c>
      <c r="D349" s="86"/>
      <c r="E349" s="87"/>
      <c r="F349" s="87"/>
      <c r="G349" s="88"/>
      <c r="H349" s="27"/>
    </row>
    <row r="350" spans="3:8" ht="19.5" thickBot="1" x14ac:dyDescent="0.35">
      <c r="C350" s="72" t="s">
        <v>90</v>
      </c>
      <c r="D350" s="89"/>
      <c r="E350" s="90"/>
      <c r="F350" s="90"/>
      <c r="G350" s="91"/>
      <c r="H350" s="73"/>
    </row>
    <row r="351" spans="3:8" ht="15.75" thickBot="1" x14ac:dyDescent="0.3"/>
    <row r="352" spans="3:8" s="20" customFormat="1" ht="19.5" thickBot="1" x14ac:dyDescent="0.35">
      <c r="C352" s="106" t="s">
        <v>71</v>
      </c>
      <c r="D352" s="107"/>
      <c r="E352" s="107"/>
      <c r="F352" s="107"/>
      <c r="G352" s="107"/>
      <c r="H352" s="108"/>
    </row>
    <row r="353" spans="3:8" ht="17.25" thickBot="1" x14ac:dyDescent="0.3">
      <c r="C353" s="99" t="s">
        <v>41</v>
      </c>
      <c r="D353" s="100"/>
      <c r="E353" s="100"/>
      <c r="F353" s="100"/>
      <c r="G353" s="100"/>
      <c r="H353" s="101"/>
    </row>
    <row r="354" spans="3:8" ht="18.75" x14ac:dyDescent="0.3">
      <c r="C354" s="26" t="s">
        <v>29</v>
      </c>
      <c r="D354" s="102" t="str">
        <f>+IF(D325="","",D325)</f>
        <v/>
      </c>
      <c r="E354" s="103"/>
      <c r="F354" s="103"/>
      <c r="G354" s="104"/>
      <c r="H354" s="27"/>
    </row>
    <row r="355" spans="3:8" ht="18.75" x14ac:dyDescent="0.3">
      <c r="C355" s="26" t="s">
        <v>42</v>
      </c>
      <c r="D355" s="105"/>
      <c r="E355" s="105"/>
      <c r="F355" s="28" t="s">
        <v>43</v>
      </c>
      <c r="G355" s="6"/>
      <c r="H355" s="27"/>
    </row>
    <row r="356" spans="3:8" ht="18.75" x14ac:dyDescent="0.3">
      <c r="C356" s="26" t="s">
        <v>85</v>
      </c>
      <c r="D356" s="97"/>
      <c r="E356" s="97"/>
      <c r="F356" s="97"/>
      <c r="G356" s="97"/>
      <c r="H356" s="27"/>
    </row>
    <row r="357" spans="3:8" ht="18.75" x14ac:dyDescent="0.3">
      <c r="C357" s="26" t="s">
        <v>86</v>
      </c>
      <c r="D357" s="97"/>
      <c r="E357" s="97"/>
      <c r="F357" s="97"/>
      <c r="G357" s="97"/>
      <c r="H357" s="27"/>
    </row>
    <row r="358" spans="3:8" ht="18.75" x14ac:dyDescent="0.3">
      <c r="C358" s="26" t="s">
        <v>87</v>
      </c>
      <c r="D358" s="97"/>
      <c r="E358" s="97"/>
      <c r="F358" s="97"/>
      <c r="G358" s="97"/>
      <c r="H358" s="27"/>
    </row>
    <row r="359" spans="3:8" ht="18.75" x14ac:dyDescent="0.3">
      <c r="C359" s="26" t="s">
        <v>88</v>
      </c>
      <c r="D359" s="97"/>
      <c r="E359" s="97"/>
      <c r="F359" s="97"/>
      <c r="G359" s="97"/>
      <c r="H359" s="27"/>
    </row>
    <row r="360" spans="3:8" ht="18.75" x14ac:dyDescent="0.3">
      <c r="C360" s="26" t="s">
        <v>89</v>
      </c>
      <c r="D360" s="97"/>
      <c r="E360" s="97"/>
      <c r="F360" s="97"/>
      <c r="G360" s="97"/>
      <c r="H360" s="27"/>
    </row>
    <row r="361" spans="3:8" ht="19.5" thickBot="1" x14ac:dyDescent="0.35">
      <c r="C361" s="26" t="s">
        <v>90</v>
      </c>
      <c r="D361" s="98"/>
      <c r="E361" s="98"/>
      <c r="F361" s="98"/>
      <c r="G361" s="98"/>
      <c r="H361" s="27"/>
    </row>
    <row r="362" spans="3:8" ht="17.25" thickBot="1" x14ac:dyDescent="0.3">
      <c r="C362" s="99" t="s">
        <v>41</v>
      </c>
      <c r="D362" s="100"/>
      <c r="E362" s="100"/>
      <c r="F362" s="100"/>
      <c r="G362" s="100"/>
      <c r="H362" s="101"/>
    </row>
    <row r="363" spans="3:8" ht="18.75" x14ac:dyDescent="0.3">
      <c r="C363" s="33" t="s">
        <v>29</v>
      </c>
      <c r="D363" s="92" t="str">
        <f>+IF(D334="","",D334)</f>
        <v/>
      </c>
      <c r="E363" s="93"/>
      <c r="F363" s="93"/>
      <c r="G363" s="94"/>
      <c r="H363" s="34"/>
    </row>
    <row r="364" spans="3:8" ht="18.75" x14ac:dyDescent="0.3">
      <c r="C364" s="26" t="s">
        <v>42</v>
      </c>
      <c r="D364" s="95" t="str">
        <f>IF(D355="","",D355)</f>
        <v/>
      </c>
      <c r="E364" s="96"/>
      <c r="F364" s="28" t="s">
        <v>43</v>
      </c>
      <c r="G364" s="46" t="str">
        <f>+IF(G355="","",G355)</f>
        <v/>
      </c>
      <c r="H364" s="27"/>
    </row>
    <row r="365" spans="3:8" ht="18.75" x14ac:dyDescent="0.3">
      <c r="C365" s="26" t="s">
        <v>85</v>
      </c>
      <c r="D365" s="86"/>
      <c r="E365" s="87"/>
      <c r="F365" s="87"/>
      <c r="G365" s="88"/>
      <c r="H365" s="27"/>
    </row>
    <row r="366" spans="3:8" ht="18.75" x14ac:dyDescent="0.3">
      <c r="C366" s="26" t="s">
        <v>86</v>
      </c>
      <c r="D366" s="86"/>
      <c r="E366" s="87"/>
      <c r="F366" s="87"/>
      <c r="G366" s="88"/>
      <c r="H366" s="27"/>
    </row>
    <row r="367" spans="3:8" ht="18.75" x14ac:dyDescent="0.3">
      <c r="C367" s="26" t="s">
        <v>87</v>
      </c>
      <c r="D367" s="86"/>
      <c r="E367" s="87"/>
      <c r="F367" s="87"/>
      <c r="G367" s="88"/>
      <c r="H367" s="27"/>
    </row>
    <row r="368" spans="3:8" ht="18.75" x14ac:dyDescent="0.3">
      <c r="C368" s="26" t="s">
        <v>88</v>
      </c>
      <c r="D368" s="86"/>
      <c r="E368" s="87"/>
      <c r="F368" s="87"/>
      <c r="G368" s="88"/>
      <c r="H368" s="27"/>
    </row>
    <row r="369" spans="3:8" ht="18.75" x14ac:dyDescent="0.3">
      <c r="C369" s="26" t="s">
        <v>89</v>
      </c>
      <c r="D369" s="86"/>
      <c r="E369" s="87"/>
      <c r="F369" s="87"/>
      <c r="G369" s="88"/>
      <c r="H369" s="27"/>
    </row>
    <row r="370" spans="3:8" ht="19.5" thickBot="1" x14ac:dyDescent="0.35">
      <c r="C370" s="26" t="s">
        <v>90</v>
      </c>
      <c r="D370" s="86"/>
      <c r="E370" s="87"/>
      <c r="F370" s="87"/>
      <c r="G370" s="88"/>
      <c r="H370" s="27"/>
    </row>
    <row r="371" spans="3:8" ht="17.25" thickBot="1" x14ac:dyDescent="0.3">
      <c r="C371" s="99" t="s">
        <v>41</v>
      </c>
      <c r="D371" s="100"/>
      <c r="E371" s="100"/>
      <c r="F371" s="100"/>
      <c r="G371" s="100"/>
      <c r="H371" s="101"/>
    </row>
    <row r="372" spans="3:8" ht="18.75" x14ac:dyDescent="0.3">
      <c r="C372" s="33" t="s">
        <v>29</v>
      </c>
      <c r="D372" s="92" t="str">
        <f>+IF(D343="","",D343)</f>
        <v/>
      </c>
      <c r="E372" s="93"/>
      <c r="F372" s="93"/>
      <c r="G372" s="94"/>
      <c r="H372" s="34"/>
    </row>
    <row r="373" spans="3:8" ht="18.75" x14ac:dyDescent="0.3">
      <c r="C373" s="26" t="s">
        <v>42</v>
      </c>
      <c r="D373" s="95" t="str">
        <f>+D364</f>
        <v/>
      </c>
      <c r="E373" s="96"/>
      <c r="F373" s="28" t="s">
        <v>43</v>
      </c>
      <c r="G373" s="46" t="str">
        <f>+G364</f>
        <v/>
      </c>
      <c r="H373" s="27"/>
    </row>
    <row r="374" spans="3:8" ht="18.75" x14ac:dyDescent="0.3">
      <c r="C374" s="26" t="s">
        <v>85</v>
      </c>
      <c r="D374" s="86"/>
      <c r="E374" s="87"/>
      <c r="F374" s="87"/>
      <c r="G374" s="88"/>
      <c r="H374" s="27"/>
    </row>
    <row r="375" spans="3:8" ht="18.75" x14ac:dyDescent="0.3">
      <c r="C375" s="26" t="s">
        <v>86</v>
      </c>
      <c r="D375" s="86"/>
      <c r="E375" s="87"/>
      <c r="F375" s="87"/>
      <c r="G375" s="88"/>
      <c r="H375" s="27"/>
    </row>
    <row r="376" spans="3:8" ht="18.75" x14ac:dyDescent="0.3">
      <c r="C376" s="26" t="s">
        <v>87</v>
      </c>
      <c r="D376" s="86"/>
      <c r="E376" s="87"/>
      <c r="F376" s="87"/>
      <c r="G376" s="88"/>
      <c r="H376" s="27"/>
    </row>
    <row r="377" spans="3:8" ht="18.75" x14ac:dyDescent="0.3">
      <c r="C377" s="26" t="s">
        <v>88</v>
      </c>
      <c r="D377" s="86"/>
      <c r="E377" s="87"/>
      <c r="F377" s="87"/>
      <c r="G377" s="88"/>
      <c r="H377" s="27"/>
    </row>
    <row r="378" spans="3:8" ht="18.75" x14ac:dyDescent="0.3">
      <c r="C378" s="26" t="s">
        <v>89</v>
      </c>
      <c r="D378" s="86"/>
      <c r="E378" s="87"/>
      <c r="F378" s="87"/>
      <c r="G378" s="88"/>
      <c r="H378" s="27"/>
    </row>
    <row r="379" spans="3:8" ht="19.5" thickBot="1" x14ac:dyDescent="0.35">
      <c r="C379" s="72" t="s">
        <v>90</v>
      </c>
      <c r="D379" s="89"/>
      <c r="E379" s="90"/>
      <c r="F379" s="90"/>
      <c r="G379" s="91"/>
      <c r="H379" s="73"/>
    </row>
    <row r="380" spans="3:8" ht="15.75" thickBot="1" x14ac:dyDescent="0.3"/>
    <row r="381" spans="3:8" s="20" customFormat="1" ht="19.5" thickBot="1" x14ac:dyDescent="0.35">
      <c r="C381" s="106" t="s">
        <v>72</v>
      </c>
      <c r="D381" s="107"/>
      <c r="E381" s="107"/>
      <c r="F381" s="107"/>
      <c r="G381" s="107"/>
      <c r="H381" s="108"/>
    </row>
    <row r="382" spans="3:8" ht="17.25" thickBot="1" x14ac:dyDescent="0.3">
      <c r="C382" s="99" t="s">
        <v>41</v>
      </c>
      <c r="D382" s="100"/>
      <c r="E382" s="100"/>
      <c r="F382" s="100"/>
      <c r="G382" s="100"/>
      <c r="H382" s="101"/>
    </row>
    <row r="383" spans="3:8" ht="18.75" x14ac:dyDescent="0.3">
      <c r="C383" s="26" t="s">
        <v>29</v>
      </c>
      <c r="D383" s="102" t="str">
        <f>+IF(D354="","",D354)</f>
        <v/>
      </c>
      <c r="E383" s="103"/>
      <c r="F383" s="103"/>
      <c r="G383" s="104"/>
      <c r="H383" s="27"/>
    </row>
    <row r="384" spans="3:8" ht="18.75" x14ac:dyDescent="0.3">
      <c r="C384" s="26" t="s">
        <v>42</v>
      </c>
      <c r="D384" s="105"/>
      <c r="E384" s="105"/>
      <c r="F384" s="28" t="s">
        <v>43</v>
      </c>
      <c r="G384" s="6"/>
      <c r="H384" s="27"/>
    </row>
    <row r="385" spans="3:8" ht="18.75" x14ac:dyDescent="0.3">
      <c r="C385" s="26" t="s">
        <v>85</v>
      </c>
      <c r="D385" s="97"/>
      <c r="E385" s="97"/>
      <c r="F385" s="97"/>
      <c r="G385" s="97"/>
      <c r="H385" s="27"/>
    </row>
    <row r="386" spans="3:8" ht="18.75" x14ac:dyDescent="0.3">
      <c r="C386" s="26" t="s">
        <v>86</v>
      </c>
      <c r="D386" s="97"/>
      <c r="E386" s="97"/>
      <c r="F386" s="97"/>
      <c r="G386" s="97"/>
      <c r="H386" s="27"/>
    </row>
    <row r="387" spans="3:8" ht="18.75" x14ac:dyDescent="0.3">
      <c r="C387" s="26" t="s">
        <v>87</v>
      </c>
      <c r="D387" s="97"/>
      <c r="E387" s="97"/>
      <c r="F387" s="97"/>
      <c r="G387" s="97"/>
      <c r="H387" s="27"/>
    </row>
    <row r="388" spans="3:8" ht="18.75" x14ac:dyDescent="0.3">
      <c r="C388" s="26" t="s">
        <v>88</v>
      </c>
      <c r="D388" s="97"/>
      <c r="E388" s="97"/>
      <c r="F388" s="97"/>
      <c r="G388" s="97"/>
      <c r="H388" s="27"/>
    </row>
    <row r="389" spans="3:8" ht="18.75" x14ac:dyDescent="0.3">
      <c r="C389" s="26" t="s">
        <v>89</v>
      </c>
      <c r="D389" s="97"/>
      <c r="E389" s="97"/>
      <c r="F389" s="97"/>
      <c r="G389" s="97"/>
      <c r="H389" s="27"/>
    </row>
    <row r="390" spans="3:8" ht="19.5" thickBot="1" x14ac:dyDescent="0.35">
      <c r="C390" s="26" t="s">
        <v>90</v>
      </c>
      <c r="D390" s="98"/>
      <c r="E390" s="98"/>
      <c r="F390" s="98"/>
      <c r="G390" s="98"/>
      <c r="H390" s="27"/>
    </row>
    <row r="391" spans="3:8" ht="17.25" thickBot="1" x14ac:dyDescent="0.3">
      <c r="C391" s="99" t="s">
        <v>41</v>
      </c>
      <c r="D391" s="100"/>
      <c r="E391" s="100"/>
      <c r="F391" s="100"/>
      <c r="G391" s="100"/>
      <c r="H391" s="101"/>
    </row>
    <row r="392" spans="3:8" ht="18.75" x14ac:dyDescent="0.3">
      <c r="C392" s="33" t="s">
        <v>29</v>
      </c>
      <c r="D392" s="92" t="str">
        <f>+IF(D363="","",D363)</f>
        <v/>
      </c>
      <c r="E392" s="93"/>
      <c r="F392" s="93"/>
      <c r="G392" s="94"/>
      <c r="H392" s="34"/>
    </row>
    <row r="393" spans="3:8" ht="18.75" x14ac:dyDescent="0.3">
      <c r="C393" s="26" t="s">
        <v>42</v>
      </c>
      <c r="D393" s="95" t="str">
        <f>IF(D384="","",D384)</f>
        <v/>
      </c>
      <c r="E393" s="96"/>
      <c r="F393" s="28" t="s">
        <v>43</v>
      </c>
      <c r="G393" s="46" t="str">
        <f>+IF(G384="","",G384)</f>
        <v/>
      </c>
      <c r="H393" s="27"/>
    </row>
    <row r="394" spans="3:8" ht="18.75" x14ac:dyDescent="0.3">
      <c r="C394" s="26" t="s">
        <v>85</v>
      </c>
      <c r="D394" s="86"/>
      <c r="E394" s="87"/>
      <c r="F394" s="87"/>
      <c r="G394" s="88"/>
      <c r="H394" s="27"/>
    </row>
    <row r="395" spans="3:8" ht="18.75" x14ac:dyDescent="0.3">
      <c r="C395" s="26" t="s">
        <v>86</v>
      </c>
      <c r="D395" s="86"/>
      <c r="E395" s="87"/>
      <c r="F395" s="87"/>
      <c r="G395" s="88"/>
      <c r="H395" s="27"/>
    </row>
    <row r="396" spans="3:8" ht="18.75" x14ac:dyDescent="0.3">
      <c r="C396" s="26" t="s">
        <v>87</v>
      </c>
      <c r="D396" s="86"/>
      <c r="E396" s="87"/>
      <c r="F396" s="87"/>
      <c r="G396" s="88"/>
      <c r="H396" s="27"/>
    </row>
    <row r="397" spans="3:8" ht="18.75" x14ac:dyDescent="0.3">
      <c r="C397" s="26" t="s">
        <v>88</v>
      </c>
      <c r="D397" s="86"/>
      <c r="E397" s="87"/>
      <c r="F397" s="87"/>
      <c r="G397" s="88"/>
      <c r="H397" s="27"/>
    </row>
    <row r="398" spans="3:8" ht="18.75" x14ac:dyDescent="0.3">
      <c r="C398" s="26" t="s">
        <v>89</v>
      </c>
      <c r="D398" s="86"/>
      <c r="E398" s="87"/>
      <c r="F398" s="87"/>
      <c r="G398" s="88"/>
      <c r="H398" s="27"/>
    </row>
    <row r="399" spans="3:8" ht="19.5" thickBot="1" x14ac:dyDescent="0.35">
      <c r="C399" s="26" t="s">
        <v>90</v>
      </c>
      <c r="D399" s="86"/>
      <c r="E399" s="87"/>
      <c r="F399" s="87"/>
      <c r="G399" s="88"/>
      <c r="H399" s="27"/>
    </row>
    <row r="400" spans="3:8" ht="17.25" thickBot="1" x14ac:dyDescent="0.3">
      <c r="C400" s="99" t="s">
        <v>41</v>
      </c>
      <c r="D400" s="100"/>
      <c r="E400" s="100"/>
      <c r="F400" s="100"/>
      <c r="G400" s="100"/>
      <c r="H400" s="101"/>
    </row>
    <row r="401" spans="3:8" ht="18.75" x14ac:dyDescent="0.3">
      <c r="C401" s="33" t="s">
        <v>29</v>
      </c>
      <c r="D401" s="92" t="str">
        <f>+IF(D372="","",D372)</f>
        <v/>
      </c>
      <c r="E401" s="93"/>
      <c r="F401" s="93"/>
      <c r="G401" s="94"/>
      <c r="H401" s="34"/>
    </row>
    <row r="402" spans="3:8" ht="18.75" x14ac:dyDescent="0.3">
      <c r="C402" s="26" t="s">
        <v>42</v>
      </c>
      <c r="D402" s="95" t="str">
        <f>+D393</f>
        <v/>
      </c>
      <c r="E402" s="96"/>
      <c r="F402" s="28" t="s">
        <v>43</v>
      </c>
      <c r="G402" s="46" t="str">
        <f>+G393</f>
        <v/>
      </c>
      <c r="H402" s="27"/>
    </row>
    <row r="403" spans="3:8" ht="18.75" x14ac:dyDescent="0.3">
      <c r="C403" s="26" t="s">
        <v>85</v>
      </c>
      <c r="D403" s="86"/>
      <c r="E403" s="87"/>
      <c r="F403" s="87"/>
      <c r="G403" s="88"/>
      <c r="H403" s="27"/>
    </row>
    <row r="404" spans="3:8" ht="18.75" x14ac:dyDescent="0.3">
      <c r="C404" s="26" t="s">
        <v>86</v>
      </c>
      <c r="D404" s="86"/>
      <c r="E404" s="87"/>
      <c r="F404" s="87"/>
      <c r="G404" s="88"/>
      <c r="H404" s="27"/>
    </row>
    <row r="405" spans="3:8" ht="18.75" x14ac:dyDescent="0.3">
      <c r="C405" s="26" t="s">
        <v>87</v>
      </c>
      <c r="D405" s="86"/>
      <c r="E405" s="87"/>
      <c r="F405" s="87"/>
      <c r="G405" s="88"/>
      <c r="H405" s="27"/>
    </row>
    <row r="406" spans="3:8" ht="18.75" x14ac:dyDescent="0.3">
      <c r="C406" s="26" t="s">
        <v>88</v>
      </c>
      <c r="D406" s="86"/>
      <c r="E406" s="87"/>
      <c r="F406" s="87"/>
      <c r="G406" s="88"/>
      <c r="H406" s="27"/>
    </row>
    <row r="407" spans="3:8" ht="18.75" x14ac:dyDescent="0.3">
      <c r="C407" s="26" t="s">
        <v>89</v>
      </c>
      <c r="D407" s="86"/>
      <c r="E407" s="87"/>
      <c r="F407" s="87"/>
      <c r="G407" s="88"/>
      <c r="H407" s="27"/>
    </row>
    <row r="408" spans="3:8" ht="19.5" thickBot="1" x14ac:dyDescent="0.35">
      <c r="C408" s="72" t="s">
        <v>90</v>
      </c>
      <c r="D408" s="89"/>
      <c r="E408" s="90"/>
      <c r="F408" s="90"/>
      <c r="G408" s="91"/>
      <c r="H408" s="73"/>
    </row>
    <row r="409" spans="3:8" ht="15.75" thickBot="1" x14ac:dyDescent="0.3"/>
    <row r="410" spans="3:8" s="20" customFormat="1" ht="19.5" thickBot="1" x14ac:dyDescent="0.35">
      <c r="C410" s="106" t="s">
        <v>73</v>
      </c>
      <c r="D410" s="107"/>
      <c r="E410" s="107"/>
      <c r="F410" s="107"/>
      <c r="G410" s="107"/>
      <c r="H410" s="108"/>
    </row>
    <row r="411" spans="3:8" ht="17.25" thickBot="1" x14ac:dyDescent="0.3">
      <c r="C411" s="99" t="s">
        <v>41</v>
      </c>
      <c r="D411" s="100"/>
      <c r="E411" s="100"/>
      <c r="F411" s="100"/>
      <c r="G411" s="100"/>
      <c r="H411" s="101"/>
    </row>
    <row r="412" spans="3:8" ht="18.75" x14ac:dyDescent="0.3">
      <c r="C412" s="26" t="s">
        <v>29</v>
      </c>
      <c r="D412" s="102" t="str">
        <f>+IF(D383="","",D383)</f>
        <v/>
      </c>
      <c r="E412" s="103"/>
      <c r="F412" s="103"/>
      <c r="G412" s="104"/>
      <c r="H412" s="27"/>
    </row>
    <row r="413" spans="3:8" ht="18.75" x14ac:dyDescent="0.3">
      <c r="C413" s="26" t="s">
        <v>42</v>
      </c>
      <c r="D413" s="105"/>
      <c r="E413" s="105"/>
      <c r="F413" s="28" t="s">
        <v>43</v>
      </c>
      <c r="G413" s="6"/>
      <c r="H413" s="27"/>
    </row>
    <row r="414" spans="3:8" ht="18.75" x14ac:dyDescent="0.3">
      <c r="C414" s="26" t="s">
        <v>85</v>
      </c>
      <c r="D414" s="97"/>
      <c r="E414" s="97"/>
      <c r="F414" s="97"/>
      <c r="G414" s="97"/>
      <c r="H414" s="27"/>
    </row>
    <row r="415" spans="3:8" ht="18.75" x14ac:dyDescent="0.3">
      <c r="C415" s="26" t="s">
        <v>86</v>
      </c>
      <c r="D415" s="97"/>
      <c r="E415" s="97"/>
      <c r="F415" s="97"/>
      <c r="G415" s="97"/>
      <c r="H415" s="27"/>
    </row>
    <row r="416" spans="3:8" ht="18.75" x14ac:dyDescent="0.3">
      <c r="C416" s="26" t="s">
        <v>87</v>
      </c>
      <c r="D416" s="97"/>
      <c r="E416" s="97"/>
      <c r="F416" s="97"/>
      <c r="G416" s="97"/>
      <c r="H416" s="27"/>
    </row>
    <row r="417" spans="3:8" ht="18.75" x14ac:dyDescent="0.3">
      <c r="C417" s="26" t="s">
        <v>88</v>
      </c>
      <c r="D417" s="97"/>
      <c r="E417" s="97"/>
      <c r="F417" s="97"/>
      <c r="G417" s="97"/>
      <c r="H417" s="27"/>
    </row>
    <row r="418" spans="3:8" ht="18.75" x14ac:dyDescent="0.3">
      <c r="C418" s="26" t="s">
        <v>89</v>
      </c>
      <c r="D418" s="97"/>
      <c r="E418" s="97"/>
      <c r="F418" s="97"/>
      <c r="G418" s="97"/>
      <c r="H418" s="27"/>
    </row>
    <row r="419" spans="3:8" ht="19.5" thickBot="1" x14ac:dyDescent="0.35">
      <c r="C419" s="26" t="s">
        <v>90</v>
      </c>
      <c r="D419" s="98"/>
      <c r="E419" s="98"/>
      <c r="F419" s="98"/>
      <c r="G419" s="98"/>
      <c r="H419" s="27"/>
    </row>
    <row r="420" spans="3:8" ht="17.25" thickBot="1" x14ac:dyDescent="0.3">
      <c r="C420" s="99" t="s">
        <v>41</v>
      </c>
      <c r="D420" s="100"/>
      <c r="E420" s="100"/>
      <c r="F420" s="100"/>
      <c r="G420" s="100"/>
      <c r="H420" s="101"/>
    </row>
    <row r="421" spans="3:8" ht="18.75" x14ac:dyDescent="0.3">
      <c r="C421" s="33" t="s">
        <v>29</v>
      </c>
      <c r="D421" s="92" t="str">
        <f>+IF(D392="","",D392)</f>
        <v/>
      </c>
      <c r="E421" s="93"/>
      <c r="F421" s="93"/>
      <c r="G421" s="94"/>
      <c r="H421" s="34"/>
    </row>
    <row r="422" spans="3:8" ht="18.75" x14ac:dyDescent="0.3">
      <c r="C422" s="26" t="s">
        <v>42</v>
      </c>
      <c r="D422" s="95" t="str">
        <f>IF(D413="","",D413)</f>
        <v/>
      </c>
      <c r="E422" s="96"/>
      <c r="F422" s="28" t="s">
        <v>43</v>
      </c>
      <c r="G422" s="46" t="str">
        <f>+IF(G413="","",G413)</f>
        <v/>
      </c>
      <c r="H422" s="27"/>
    </row>
    <row r="423" spans="3:8" ht="18.75" x14ac:dyDescent="0.3">
      <c r="C423" s="26" t="s">
        <v>85</v>
      </c>
      <c r="D423" s="86"/>
      <c r="E423" s="87"/>
      <c r="F423" s="87"/>
      <c r="G423" s="88"/>
      <c r="H423" s="27"/>
    </row>
    <row r="424" spans="3:8" ht="18.75" x14ac:dyDescent="0.3">
      <c r="C424" s="26" t="s">
        <v>86</v>
      </c>
      <c r="D424" s="86"/>
      <c r="E424" s="87"/>
      <c r="F424" s="87"/>
      <c r="G424" s="88"/>
      <c r="H424" s="27"/>
    </row>
    <row r="425" spans="3:8" ht="18.75" x14ac:dyDescent="0.3">
      <c r="C425" s="26" t="s">
        <v>87</v>
      </c>
      <c r="D425" s="86"/>
      <c r="E425" s="87"/>
      <c r="F425" s="87"/>
      <c r="G425" s="88"/>
      <c r="H425" s="27"/>
    </row>
    <row r="426" spans="3:8" ht="18.75" x14ac:dyDescent="0.3">
      <c r="C426" s="26" t="s">
        <v>88</v>
      </c>
      <c r="D426" s="86"/>
      <c r="E426" s="87"/>
      <c r="F426" s="87"/>
      <c r="G426" s="88"/>
      <c r="H426" s="27"/>
    </row>
    <row r="427" spans="3:8" ht="18.75" x14ac:dyDescent="0.3">
      <c r="C427" s="26" t="s">
        <v>89</v>
      </c>
      <c r="D427" s="86"/>
      <c r="E427" s="87"/>
      <c r="F427" s="87"/>
      <c r="G427" s="88"/>
      <c r="H427" s="27"/>
    </row>
    <row r="428" spans="3:8" ht="19.5" thickBot="1" x14ac:dyDescent="0.35">
      <c r="C428" s="26" t="s">
        <v>90</v>
      </c>
      <c r="D428" s="86"/>
      <c r="E428" s="87"/>
      <c r="F428" s="87"/>
      <c r="G428" s="88"/>
      <c r="H428" s="27"/>
    </row>
    <row r="429" spans="3:8" ht="17.25" thickBot="1" x14ac:dyDescent="0.3">
      <c r="C429" s="99" t="s">
        <v>41</v>
      </c>
      <c r="D429" s="100"/>
      <c r="E429" s="100"/>
      <c r="F429" s="100"/>
      <c r="G429" s="100"/>
      <c r="H429" s="101"/>
    </row>
    <row r="430" spans="3:8" ht="18.75" x14ac:dyDescent="0.3">
      <c r="C430" s="33" t="s">
        <v>29</v>
      </c>
      <c r="D430" s="92" t="str">
        <f>+IF(D401="","",D401)</f>
        <v/>
      </c>
      <c r="E430" s="93"/>
      <c r="F430" s="93"/>
      <c r="G430" s="94"/>
      <c r="H430" s="34"/>
    </row>
    <row r="431" spans="3:8" ht="18.75" x14ac:dyDescent="0.3">
      <c r="C431" s="26" t="s">
        <v>42</v>
      </c>
      <c r="D431" s="95" t="str">
        <f>+D422</f>
        <v/>
      </c>
      <c r="E431" s="96"/>
      <c r="F431" s="28" t="s">
        <v>43</v>
      </c>
      <c r="G431" s="46" t="str">
        <f>+G422</f>
        <v/>
      </c>
      <c r="H431" s="27"/>
    </row>
    <row r="432" spans="3:8" ht="18.75" x14ac:dyDescent="0.3">
      <c r="C432" s="26" t="s">
        <v>85</v>
      </c>
      <c r="D432" s="86"/>
      <c r="E432" s="87"/>
      <c r="F432" s="87"/>
      <c r="G432" s="88"/>
      <c r="H432" s="27"/>
    </row>
    <row r="433" spans="3:8" ht="18.75" x14ac:dyDescent="0.3">
      <c r="C433" s="26" t="s">
        <v>86</v>
      </c>
      <c r="D433" s="86"/>
      <c r="E433" s="87"/>
      <c r="F433" s="87"/>
      <c r="G433" s="88"/>
      <c r="H433" s="27"/>
    </row>
    <row r="434" spans="3:8" ht="18.75" x14ac:dyDescent="0.3">
      <c r="C434" s="26" t="s">
        <v>87</v>
      </c>
      <c r="D434" s="86"/>
      <c r="E434" s="87"/>
      <c r="F434" s="87"/>
      <c r="G434" s="88"/>
      <c r="H434" s="27"/>
    </row>
    <row r="435" spans="3:8" ht="18.75" x14ac:dyDescent="0.3">
      <c r="C435" s="26" t="s">
        <v>88</v>
      </c>
      <c r="D435" s="86"/>
      <c r="E435" s="87"/>
      <c r="F435" s="87"/>
      <c r="G435" s="88"/>
      <c r="H435" s="27"/>
    </row>
    <row r="436" spans="3:8" ht="18.75" x14ac:dyDescent="0.3">
      <c r="C436" s="26" t="s">
        <v>89</v>
      </c>
      <c r="D436" s="86"/>
      <c r="E436" s="87"/>
      <c r="F436" s="87"/>
      <c r="G436" s="88"/>
      <c r="H436" s="27"/>
    </row>
    <row r="437" spans="3:8" ht="19.5" thickBot="1" x14ac:dyDescent="0.35">
      <c r="C437" s="72" t="s">
        <v>90</v>
      </c>
      <c r="D437" s="89"/>
      <c r="E437" s="90"/>
      <c r="F437" s="90"/>
      <c r="G437" s="91"/>
      <c r="H437" s="73"/>
    </row>
    <row r="438" spans="3:8" ht="15.75" thickBot="1" x14ac:dyDescent="0.3"/>
    <row r="439" spans="3:8" s="20" customFormat="1" ht="19.5" thickBot="1" x14ac:dyDescent="0.35">
      <c r="C439" s="106" t="s">
        <v>74</v>
      </c>
      <c r="D439" s="107"/>
      <c r="E439" s="107"/>
      <c r="F439" s="107"/>
      <c r="G439" s="107"/>
      <c r="H439" s="108"/>
    </row>
    <row r="440" spans="3:8" ht="17.25" thickBot="1" x14ac:dyDescent="0.3">
      <c r="C440" s="99" t="s">
        <v>41</v>
      </c>
      <c r="D440" s="100"/>
      <c r="E440" s="100"/>
      <c r="F440" s="100"/>
      <c r="G440" s="100"/>
      <c r="H440" s="101"/>
    </row>
    <row r="441" spans="3:8" ht="18.75" x14ac:dyDescent="0.3">
      <c r="C441" s="26" t="s">
        <v>29</v>
      </c>
      <c r="D441" s="102" t="str">
        <f>+IF(D412="","",D412)</f>
        <v/>
      </c>
      <c r="E441" s="103"/>
      <c r="F441" s="103"/>
      <c r="G441" s="104"/>
      <c r="H441" s="27"/>
    </row>
    <row r="442" spans="3:8" ht="18.75" x14ac:dyDescent="0.3">
      <c r="C442" s="26" t="s">
        <v>42</v>
      </c>
      <c r="D442" s="105"/>
      <c r="E442" s="105"/>
      <c r="F442" s="28" t="s">
        <v>43</v>
      </c>
      <c r="G442" s="6"/>
      <c r="H442" s="27"/>
    </row>
    <row r="443" spans="3:8" ht="18.75" x14ac:dyDescent="0.3">
      <c r="C443" s="26" t="s">
        <v>85</v>
      </c>
      <c r="D443" s="97"/>
      <c r="E443" s="97"/>
      <c r="F443" s="97"/>
      <c r="G443" s="97"/>
      <c r="H443" s="27"/>
    </row>
    <row r="444" spans="3:8" ht="18.75" x14ac:dyDescent="0.3">
      <c r="C444" s="26" t="s">
        <v>86</v>
      </c>
      <c r="D444" s="97"/>
      <c r="E444" s="97"/>
      <c r="F444" s="97"/>
      <c r="G444" s="97"/>
      <c r="H444" s="27"/>
    </row>
    <row r="445" spans="3:8" ht="18.75" x14ac:dyDescent="0.3">
      <c r="C445" s="26" t="s">
        <v>87</v>
      </c>
      <c r="D445" s="97"/>
      <c r="E445" s="97"/>
      <c r="F445" s="97"/>
      <c r="G445" s="97"/>
      <c r="H445" s="27"/>
    </row>
    <row r="446" spans="3:8" ht="18.75" x14ac:dyDescent="0.3">
      <c r="C446" s="26" t="s">
        <v>88</v>
      </c>
      <c r="D446" s="97"/>
      <c r="E446" s="97"/>
      <c r="F446" s="97"/>
      <c r="G446" s="97"/>
      <c r="H446" s="27"/>
    </row>
    <row r="447" spans="3:8" ht="18.75" x14ac:dyDescent="0.3">
      <c r="C447" s="26" t="s">
        <v>89</v>
      </c>
      <c r="D447" s="97"/>
      <c r="E447" s="97"/>
      <c r="F447" s="97"/>
      <c r="G447" s="97"/>
      <c r="H447" s="27"/>
    </row>
    <row r="448" spans="3:8" ht="19.5" thickBot="1" x14ac:dyDescent="0.35">
      <c r="C448" s="26" t="s">
        <v>90</v>
      </c>
      <c r="D448" s="98"/>
      <c r="E448" s="98"/>
      <c r="F448" s="98"/>
      <c r="G448" s="98"/>
      <c r="H448" s="27"/>
    </row>
    <row r="449" spans="3:8" ht="17.25" thickBot="1" x14ac:dyDescent="0.3">
      <c r="C449" s="99" t="s">
        <v>41</v>
      </c>
      <c r="D449" s="100"/>
      <c r="E449" s="100"/>
      <c r="F449" s="100"/>
      <c r="G449" s="100"/>
      <c r="H449" s="101"/>
    </row>
    <row r="450" spans="3:8" ht="18.75" x14ac:dyDescent="0.3">
      <c r="C450" s="33" t="s">
        <v>29</v>
      </c>
      <c r="D450" s="92" t="str">
        <f>+IF(D421="","",D421)</f>
        <v/>
      </c>
      <c r="E450" s="93"/>
      <c r="F450" s="93"/>
      <c r="G450" s="94"/>
      <c r="H450" s="34"/>
    </row>
    <row r="451" spans="3:8" ht="18.75" x14ac:dyDescent="0.3">
      <c r="C451" s="26" t="s">
        <v>42</v>
      </c>
      <c r="D451" s="95" t="str">
        <f>IF(D442="","",D442)</f>
        <v/>
      </c>
      <c r="E451" s="96"/>
      <c r="F451" s="28" t="s">
        <v>43</v>
      </c>
      <c r="G451" s="46" t="str">
        <f>+IF(G442="","",G442)</f>
        <v/>
      </c>
      <c r="H451" s="27"/>
    </row>
    <row r="452" spans="3:8" ht="18.75" x14ac:dyDescent="0.3">
      <c r="C452" s="26" t="s">
        <v>85</v>
      </c>
      <c r="D452" s="86"/>
      <c r="E452" s="87"/>
      <c r="F452" s="87"/>
      <c r="G452" s="88"/>
      <c r="H452" s="27"/>
    </row>
    <row r="453" spans="3:8" ht="18.75" x14ac:dyDescent="0.3">
      <c r="C453" s="26" t="s">
        <v>86</v>
      </c>
      <c r="D453" s="86"/>
      <c r="E453" s="87"/>
      <c r="F453" s="87"/>
      <c r="G453" s="88"/>
      <c r="H453" s="27"/>
    </row>
    <row r="454" spans="3:8" ht="18.75" x14ac:dyDescent="0.3">
      <c r="C454" s="26" t="s">
        <v>87</v>
      </c>
      <c r="D454" s="86"/>
      <c r="E454" s="87"/>
      <c r="F454" s="87"/>
      <c r="G454" s="88"/>
      <c r="H454" s="27"/>
    </row>
    <row r="455" spans="3:8" ht="18.75" x14ac:dyDescent="0.3">
      <c r="C455" s="26" t="s">
        <v>88</v>
      </c>
      <c r="D455" s="86"/>
      <c r="E455" s="87"/>
      <c r="F455" s="87"/>
      <c r="G455" s="88"/>
      <c r="H455" s="27"/>
    </row>
    <row r="456" spans="3:8" ht="18.75" x14ac:dyDescent="0.3">
      <c r="C456" s="26" t="s">
        <v>89</v>
      </c>
      <c r="D456" s="86"/>
      <c r="E456" s="87"/>
      <c r="F456" s="87"/>
      <c r="G456" s="88"/>
      <c r="H456" s="27"/>
    </row>
    <row r="457" spans="3:8" ht="19.5" thickBot="1" x14ac:dyDescent="0.35">
      <c r="C457" s="26" t="s">
        <v>90</v>
      </c>
      <c r="D457" s="86"/>
      <c r="E457" s="87"/>
      <c r="F457" s="87"/>
      <c r="G457" s="88"/>
      <c r="H457" s="27"/>
    </row>
    <row r="458" spans="3:8" ht="17.25" thickBot="1" x14ac:dyDescent="0.3">
      <c r="C458" s="99" t="s">
        <v>41</v>
      </c>
      <c r="D458" s="100"/>
      <c r="E458" s="100"/>
      <c r="F458" s="100"/>
      <c r="G458" s="100"/>
      <c r="H458" s="101"/>
    </row>
    <row r="459" spans="3:8" ht="18.75" x14ac:dyDescent="0.3">
      <c r="C459" s="33" t="s">
        <v>29</v>
      </c>
      <c r="D459" s="92" t="str">
        <f>+IF(D430="","",D430)</f>
        <v/>
      </c>
      <c r="E459" s="93"/>
      <c r="F459" s="93"/>
      <c r="G459" s="94"/>
      <c r="H459" s="34"/>
    </row>
    <row r="460" spans="3:8" ht="18.75" x14ac:dyDescent="0.3">
      <c r="C460" s="26" t="s">
        <v>42</v>
      </c>
      <c r="D460" s="95" t="str">
        <f>+D451</f>
        <v/>
      </c>
      <c r="E460" s="96"/>
      <c r="F460" s="28" t="s">
        <v>43</v>
      </c>
      <c r="G460" s="46" t="str">
        <f>+G451</f>
        <v/>
      </c>
      <c r="H460" s="27"/>
    </row>
    <row r="461" spans="3:8" ht="18.75" x14ac:dyDescent="0.3">
      <c r="C461" s="26" t="s">
        <v>85</v>
      </c>
      <c r="D461" s="86"/>
      <c r="E461" s="87"/>
      <c r="F461" s="87"/>
      <c r="G461" s="88"/>
      <c r="H461" s="27"/>
    </row>
    <row r="462" spans="3:8" ht="18.75" x14ac:dyDescent="0.3">
      <c r="C462" s="26" t="s">
        <v>86</v>
      </c>
      <c r="D462" s="86"/>
      <c r="E462" s="87"/>
      <c r="F462" s="87"/>
      <c r="G462" s="88"/>
      <c r="H462" s="27"/>
    </row>
    <row r="463" spans="3:8" ht="18.75" x14ac:dyDescent="0.3">
      <c r="C463" s="26" t="s">
        <v>87</v>
      </c>
      <c r="D463" s="86"/>
      <c r="E463" s="87"/>
      <c r="F463" s="87"/>
      <c r="G463" s="88"/>
      <c r="H463" s="27"/>
    </row>
    <row r="464" spans="3:8" ht="18.75" x14ac:dyDescent="0.3">
      <c r="C464" s="26" t="s">
        <v>88</v>
      </c>
      <c r="D464" s="86"/>
      <c r="E464" s="87"/>
      <c r="F464" s="87"/>
      <c r="G464" s="88"/>
      <c r="H464" s="27"/>
    </row>
    <row r="465" spans="3:8" ht="18.75" x14ac:dyDescent="0.3">
      <c r="C465" s="26" t="s">
        <v>89</v>
      </c>
      <c r="D465" s="86"/>
      <c r="E465" s="87"/>
      <c r="F465" s="87"/>
      <c r="G465" s="88"/>
      <c r="H465" s="27"/>
    </row>
    <row r="466" spans="3:8" ht="19.5" thickBot="1" x14ac:dyDescent="0.35">
      <c r="C466" s="72" t="s">
        <v>90</v>
      </c>
      <c r="D466" s="89"/>
      <c r="E466" s="90"/>
      <c r="F466" s="90"/>
      <c r="G466" s="91"/>
      <c r="H466" s="73"/>
    </row>
    <row r="467" spans="3:8" ht="15.75" thickBot="1" x14ac:dyDescent="0.3"/>
    <row r="468" spans="3:8" s="20" customFormat="1" ht="19.5" thickBot="1" x14ac:dyDescent="0.35">
      <c r="C468" s="106" t="s">
        <v>75</v>
      </c>
      <c r="D468" s="107"/>
      <c r="E468" s="107"/>
      <c r="F468" s="107"/>
      <c r="G468" s="107"/>
      <c r="H468" s="108"/>
    </row>
    <row r="469" spans="3:8" ht="17.25" thickBot="1" x14ac:dyDescent="0.3">
      <c r="C469" s="99" t="s">
        <v>41</v>
      </c>
      <c r="D469" s="100"/>
      <c r="E469" s="100"/>
      <c r="F469" s="100"/>
      <c r="G469" s="100"/>
      <c r="H469" s="101"/>
    </row>
    <row r="470" spans="3:8" ht="18.75" x14ac:dyDescent="0.3">
      <c r="C470" s="26" t="s">
        <v>29</v>
      </c>
      <c r="D470" s="102" t="str">
        <f>+IF(D441="","",D441)</f>
        <v/>
      </c>
      <c r="E470" s="103"/>
      <c r="F470" s="103"/>
      <c r="G470" s="104"/>
      <c r="H470" s="27"/>
    </row>
    <row r="471" spans="3:8" ht="18.75" x14ac:dyDescent="0.3">
      <c r="C471" s="26" t="s">
        <v>42</v>
      </c>
      <c r="D471" s="105"/>
      <c r="E471" s="105"/>
      <c r="F471" s="28" t="s">
        <v>43</v>
      </c>
      <c r="G471" s="6"/>
      <c r="H471" s="27"/>
    </row>
    <row r="472" spans="3:8" ht="18.75" x14ac:dyDescent="0.3">
      <c r="C472" s="26" t="s">
        <v>85</v>
      </c>
      <c r="D472" s="97"/>
      <c r="E472" s="97"/>
      <c r="F472" s="97"/>
      <c r="G472" s="97"/>
      <c r="H472" s="27"/>
    </row>
    <row r="473" spans="3:8" ht="18.75" x14ac:dyDescent="0.3">
      <c r="C473" s="26" t="s">
        <v>86</v>
      </c>
      <c r="D473" s="97"/>
      <c r="E473" s="97"/>
      <c r="F473" s="97"/>
      <c r="G473" s="97"/>
      <c r="H473" s="27"/>
    </row>
    <row r="474" spans="3:8" ht="18.75" x14ac:dyDescent="0.3">
      <c r="C474" s="26" t="s">
        <v>87</v>
      </c>
      <c r="D474" s="97"/>
      <c r="E474" s="97"/>
      <c r="F474" s="97"/>
      <c r="G474" s="97"/>
      <c r="H474" s="27"/>
    </row>
    <row r="475" spans="3:8" ht="18.75" x14ac:dyDescent="0.3">
      <c r="C475" s="26" t="s">
        <v>88</v>
      </c>
      <c r="D475" s="97"/>
      <c r="E475" s="97"/>
      <c r="F475" s="97"/>
      <c r="G475" s="97"/>
      <c r="H475" s="27"/>
    </row>
    <row r="476" spans="3:8" ht="18.75" x14ac:dyDescent="0.3">
      <c r="C476" s="26" t="s">
        <v>89</v>
      </c>
      <c r="D476" s="97"/>
      <c r="E476" s="97"/>
      <c r="F476" s="97"/>
      <c r="G476" s="97"/>
      <c r="H476" s="27"/>
    </row>
    <row r="477" spans="3:8" ht="19.5" thickBot="1" x14ac:dyDescent="0.35">
      <c r="C477" s="26" t="s">
        <v>90</v>
      </c>
      <c r="D477" s="98"/>
      <c r="E477" s="98"/>
      <c r="F477" s="98"/>
      <c r="G477" s="98"/>
      <c r="H477" s="27"/>
    </row>
    <row r="478" spans="3:8" ht="17.25" thickBot="1" x14ac:dyDescent="0.3">
      <c r="C478" s="99" t="s">
        <v>41</v>
      </c>
      <c r="D478" s="100"/>
      <c r="E478" s="100"/>
      <c r="F478" s="100"/>
      <c r="G478" s="100"/>
      <c r="H478" s="101"/>
    </row>
    <row r="479" spans="3:8" ht="18.75" x14ac:dyDescent="0.3">
      <c r="C479" s="33" t="s">
        <v>29</v>
      </c>
      <c r="D479" s="92" t="str">
        <f>+IF(D450="","",D450)</f>
        <v/>
      </c>
      <c r="E479" s="93"/>
      <c r="F479" s="93"/>
      <c r="G479" s="94"/>
      <c r="H479" s="34"/>
    </row>
    <row r="480" spans="3:8" ht="18.75" x14ac:dyDescent="0.3">
      <c r="C480" s="26" t="s">
        <v>42</v>
      </c>
      <c r="D480" s="95" t="str">
        <f>IF(D471="","",D471)</f>
        <v/>
      </c>
      <c r="E480" s="96"/>
      <c r="F480" s="28" t="s">
        <v>43</v>
      </c>
      <c r="G480" s="46" t="str">
        <f>+IF(G471="","",G471)</f>
        <v/>
      </c>
      <c r="H480" s="27"/>
    </row>
    <row r="481" spans="3:8" ht="18.75" x14ac:dyDescent="0.3">
      <c r="C481" s="26" t="s">
        <v>85</v>
      </c>
      <c r="D481" s="86"/>
      <c r="E481" s="87"/>
      <c r="F481" s="87"/>
      <c r="G481" s="88"/>
      <c r="H481" s="27"/>
    </row>
    <row r="482" spans="3:8" ht="18.75" x14ac:dyDescent="0.3">
      <c r="C482" s="26" t="s">
        <v>86</v>
      </c>
      <c r="D482" s="86"/>
      <c r="E482" s="87"/>
      <c r="F482" s="87"/>
      <c r="G482" s="88"/>
      <c r="H482" s="27"/>
    </row>
    <row r="483" spans="3:8" ht="18.75" x14ac:dyDescent="0.3">
      <c r="C483" s="26" t="s">
        <v>87</v>
      </c>
      <c r="D483" s="86"/>
      <c r="E483" s="87"/>
      <c r="F483" s="87"/>
      <c r="G483" s="88"/>
      <c r="H483" s="27"/>
    </row>
    <row r="484" spans="3:8" ht="18.75" x14ac:dyDescent="0.3">
      <c r="C484" s="26" t="s">
        <v>88</v>
      </c>
      <c r="D484" s="86"/>
      <c r="E484" s="87"/>
      <c r="F484" s="87"/>
      <c r="G484" s="88"/>
      <c r="H484" s="27"/>
    </row>
    <row r="485" spans="3:8" ht="18.75" x14ac:dyDescent="0.3">
      <c r="C485" s="26" t="s">
        <v>89</v>
      </c>
      <c r="D485" s="86"/>
      <c r="E485" s="87"/>
      <c r="F485" s="87"/>
      <c r="G485" s="88"/>
      <c r="H485" s="27"/>
    </row>
    <row r="486" spans="3:8" ht="19.5" thickBot="1" x14ac:dyDescent="0.35">
      <c r="C486" s="26" t="s">
        <v>90</v>
      </c>
      <c r="D486" s="86"/>
      <c r="E486" s="87"/>
      <c r="F486" s="87"/>
      <c r="G486" s="88"/>
      <c r="H486" s="27"/>
    </row>
    <row r="487" spans="3:8" ht="17.25" thickBot="1" x14ac:dyDescent="0.3">
      <c r="C487" s="99" t="s">
        <v>41</v>
      </c>
      <c r="D487" s="100"/>
      <c r="E487" s="100"/>
      <c r="F487" s="100"/>
      <c r="G487" s="100"/>
      <c r="H487" s="101"/>
    </row>
    <row r="488" spans="3:8" ht="18.75" x14ac:dyDescent="0.3">
      <c r="C488" s="33" t="s">
        <v>29</v>
      </c>
      <c r="D488" s="92" t="str">
        <f>+IF(D459="","",D459)</f>
        <v/>
      </c>
      <c r="E488" s="93"/>
      <c r="F488" s="93"/>
      <c r="G488" s="94"/>
      <c r="H488" s="34"/>
    </row>
    <row r="489" spans="3:8" ht="18.75" x14ac:dyDescent="0.3">
      <c r="C489" s="26" t="s">
        <v>42</v>
      </c>
      <c r="D489" s="95" t="str">
        <f>+D480</f>
        <v/>
      </c>
      <c r="E489" s="96"/>
      <c r="F489" s="28" t="s">
        <v>43</v>
      </c>
      <c r="G489" s="46" t="str">
        <f>+G480</f>
        <v/>
      </c>
      <c r="H489" s="27"/>
    </row>
    <row r="490" spans="3:8" ht="18.75" x14ac:dyDescent="0.3">
      <c r="C490" s="26" t="s">
        <v>85</v>
      </c>
      <c r="D490" s="86"/>
      <c r="E490" s="87"/>
      <c r="F490" s="87"/>
      <c r="G490" s="88"/>
      <c r="H490" s="27"/>
    </row>
    <row r="491" spans="3:8" ht="18.75" x14ac:dyDescent="0.3">
      <c r="C491" s="26" t="s">
        <v>86</v>
      </c>
      <c r="D491" s="86"/>
      <c r="E491" s="87"/>
      <c r="F491" s="87"/>
      <c r="G491" s="88"/>
      <c r="H491" s="27"/>
    </row>
    <row r="492" spans="3:8" ht="18.75" x14ac:dyDescent="0.3">
      <c r="C492" s="26" t="s">
        <v>87</v>
      </c>
      <c r="D492" s="86"/>
      <c r="E492" s="87"/>
      <c r="F492" s="87"/>
      <c r="G492" s="88"/>
      <c r="H492" s="27"/>
    </row>
    <row r="493" spans="3:8" ht="18.75" x14ac:dyDescent="0.3">
      <c r="C493" s="26" t="s">
        <v>88</v>
      </c>
      <c r="D493" s="86"/>
      <c r="E493" s="87"/>
      <c r="F493" s="87"/>
      <c r="G493" s="88"/>
      <c r="H493" s="27"/>
    </row>
    <row r="494" spans="3:8" ht="18.75" x14ac:dyDescent="0.3">
      <c r="C494" s="26" t="s">
        <v>89</v>
      </c>
      <c r="D494" s="86"/>
      <c r="E494" s="87"/>
      <c r="F494" s="87"/>
      <c r="G494" s="88"/>
      <c r="H494" s="27"/>
    </row>
    <row r="495" spans="3:8" ht="19.5" thickBot="1" x14ac:dyDescent="0.35">
      <c r="C495" s="72" t="s">
        <v>90</v>
      </c>
      <c r="D495" s="89"/>
      <c r="E495" s="90"/>
      <c r="F495" s="90"/>
      <c r="G495" s="91"/>
      <c r="H495" s="73"/>
    </row>
    <row r="496" spans="3:8" ht="15.75" thickBot="1" x14ac:dyDescent="0.3"/>
    <row r="497" spans="3:8" s="20" customFormat="1" ht="19.5" thickBot="1" x14ac:dyDescent="0.35">
      <c r="C497" s="106" t="s">
        <v>76</v>
      </c>
      <c r="D497" s="107"/>
      <c r="E497" s="107"/>
      <c r="F497" s="107"/>
      <c r="G497" s="107"/>
      <c r="H497" s="108"/>
    </row>
    <row r="498" spans="3:8" ht="17.25" thickBot="1" x14ac:dyDescent="0.3">
      <c r="C498" s="99" t="s">
        <v>41</v>
      </c>
      <c r="D498" s="100"/>
      <c r="E498" s="100"/>
      <c r="F498" s="100"/>
      <c r="G498" s="100"/>
      <c r="H498" s="101"/>
    </row>
    <row r="499" spans="3:8" ht="18.75" x14ac:dyDescent="0.3">
      <c r="C499" s="26" t="s">
        <v>29</v>
      </c>
      <c r="D499" s="102" t="str">
        <f>+IF(D470="","",D470)</f>
        <v/>
      </c>
      <c r="E499" s="103"/>
      <c r="F499" s="103"/>
      <c r="G499" s="104"/>
      <c r="H499" s="27"/>
    </row>
    <row r="500" spans="3:8" ht="18.75" x14ac:dyDescent="0.3">
      <c r="C500" s="26" t="s">
        <v>42</v>
      </c>
      <c r="D500" s="105"/>
      <c r="E500" s="105"/>
      <c r="F500" s="28" t="s">
        <v>43</v>
      </c>
      <c r="G500" s="6"/>
      <c r="H500" s="27"/>
    </row>
    <row r="501" spans="3:8" ht="18.75" x14ac:dyDescent="0.3">
      <c r="C501" s="26" t="s">
        <v>85</v>
      </c>
      <c r="D501" s="97"/>
      <c r="E501" s="97"/>
      <c r="F501" s="97"/>
      <c r="G501" s="97"/>
      <c r="H501" s="27"/>
    </row>
    <row r="502" spans="3:8" ht="18.75" x14ac:dyDescent="0.3">
      <c r="C502" s="26" t="s">
        <v>86</v>
      </c>
      <c r="D502" s="97"/>
      <c r="E502" s="97"/>
      <c r="F502" s="97"/>
      <c r="G502" s="97"/>
      <c r="H502" s="27"/>
    </row>
    <row r="503" spans="3:8" ht="18.75" x14ac:dyDescent="0.3">
      <c r="C503" s="26" t="s">
        <v>87</v>
      </c>
      <c r="D503" s="97"/>
      <c r="E503" s="97"/>
      <c r="F503" s="97"/>
      <c r="G503" s="97"/>
      <c r="H503" s="27"/>
    </row>
    <row r="504" spans="3:8" ht="18.75" x14ac:dyDescent="0.3">
      <c r="C504" s="26" t="s">
        <v>88</v>
      </c>
      <c r="D504" s="97"/>
      <c r="E504" s="97"/>
      <c r="F504" s="97"/>
      <c r="G504" s="97"/>
      <c r="H504" s="27"/>
    </row>
    <row r="505" spans="3:8" ht="18.75" x14ac:dyDescent="0.3">
      <c r="C505" s="26" t="s">
        <v>89</v>
      </c>
      <c r="D505" s="97"/>
      <c r="E505" s="97"/>
      <c r="F505" s="97"/>
      <c r="G505" s="97"/>
      <c r="H505" s="27"/>
    </row>
    <row r="506" spans="3:8" ht="19.5" thickBot="1" x14ac:dyDescent="0.35">
      <c r="C506" s="26" t="s">
        <v>90</v>
      </c>
      <c r="D506" s="98"/>
      <c r="E506" s="98"/>
      <c r="F506" s="98"/>
      <c r="G506" s="98"/>
      <c r="H506" s="27"/>
    </row>
    <row r="507" spans="3:8" ht="17.25" thickBot="1" x14ac:dyDescent="0.3">
      <c r="C507" s="99" t="s">
        <v>41</v>
      </c>
      <c r="D507" s="100"/>
      <c r="E507" s="100"/>
      <c r="F507" s="100"/>
      <c r="G507" s="100"/>
      <c r="H507" s="101"/>
    </row>
    <row r="508" spans="3:8" ht="18.75" x14ac:dyDescent="0.3">
      <c r="C508" s="33" t="s">
        <v>29</v>
      </c>
      <c r="D508" s="92" t="str">
        <f>+IF(D479="","",D479)</f>
        <v/>
      </c>
      <c r="E508" s="93"/>
      <c r="F508" s="93"/>
      <c r="G508" s="94"/>
      <c r="H508" s="34"/>
    </row>
    <row r="509" spans="3:8" ht="18.75" x14ac:dyDescent="0.3">
      <c r="C509" s="26" t="s">
        <v>42</v>
      </c>
      <c r="D509" s="95" t="str">
        <f>IF(D500="","",D500)</f>
        <v/>
      </c>
      <c r="E509" s="96"/>
      <c r="F509" s="28" t="s">
        <v>43</v>
      </c>
      <c r="G509" s="46" t="str">
        <f>+IF(G500="","",G500)</f>
        <v/>
      </c>
      <c r="H509" s="27"/>
    </row>
    <row r="510" spans="3:8" ht="18.75" x14ac:dyDescent="0.3">
      <c r="C510" s="26" t="s">
        <v>85</v>
      </c>
      <c r="D510" s="86"/>
      <c r="E510" s="87"/>
      <c r="F510" s="87"/>
      <c r="G510" s="88"/>
      <c r="H510" s="27"/>
    </row>
    <row r="511" spans="3:8" ht="18.75" x14ac:dyDescent="0.3">
      <c r="C511" s="26" t="s">
        <v>86</v>
      </c>
      <c r="D511" s="86"/>
      <c r="E511" s="87"/>
      <c r="F511" s="87"/>
      <c r="G511" s="88"/>
      <c r="H511" s="27"/>
    </row>
    <row r="512" spans="3:8" ht="18.75" x14ac:dyDescent="0.3">
      <c r="C512" s="26" t="s">
        <v>87</v>
      </c>
      <c r="D512" s="86"/>
      <c r="E512" s="87"/>
      <c r="F512" s="87"/>
      <c r="G512" s="88"/>
      <c r="H512" s="27"/>
    </row>
    <row r="513" spans="3:8" ht="18.75" x14ac:dyDescent="0.3">
      <c r="C513" s="26" t="s">
        <v>88</v>
      </c>
      <c r="D513" s="86"/>
      <c r="E513" s="87"/>
      <c r="F513" s="87"/>
      <c r="G513" s="88"/>
      <c r="H513" s="27"/>
    </row>
    <row r="514" spans="3:8" ht="18.75" x14ac:dyDescent="0.3">
      <c r="C514" s="26" t="s">
        <v>89</v>
      </c>
      <c r="D514" s="86"/>
      <c r="E514" s="87"/>
      <c r="F514" s="87"/>
      <c r="G514" s="88"/>
      <c r="H514" s="27"/>
    </row>
    <row r="515" spans="3:8" ht="19.5" thickBot="1" x14ac:dyDescent="0.35">
      <c r="C515" s="26" t="s">
        <v>90</v>
      </c>
      <c r="D515" s="86"/>
      <c r="E515" s="87"/>
      <c r="F515" s="87"/>
      <c r="G515" s="88"/>
      <c r="H515" s="27"/>
    </row>
    <row r="516" spans="3:8" ht="17.25" thickBot="1" x14ac:dyDescent="0.3">
      <c r="C516" s="99" t="s">
        <v>41</v>
      </c>
      <c r="D516" s="100"/>
      <c r="E516" s="100"/>
      <c r="F516" s="100"/>
      <c r="G516" s="100"/>
      <c r="H516" s="101"/>
    </row>
    <row r="517" spans="3:8" ht="18.75" x14ac:dyDescent="0.3">
      <c r="C517" s="33" t="s">
        <v>29</v>
      </c>
      <c r="D517" s="92" t="str">
        <f>+IF(D488="","",D488)</f>
        <v/>
      </c>
      <c r="E517" s="93"/>
      <c r="F517" s="93"/>
      <c r="G517" s="94"/>
      <c r="H517" s="34"/>
    </row>
    <row r="518" spans="3:8" ht="18.75" x14ac:dyDescent="0.3">
      <c r="C518" s="26" t="s">
        <v>42</v>
      </c>
      <c r="D518" s="95" t="str">
        <f>+D509</f>
        <v/>
      </c>
      <c r="E518" s="96"/>
      <c r="F518" s="28" t="s">
        <v>43</v>
      </c>
      <c r="G518" s="46" t="str">
        <f>+G509</f>
        <v/>
      </c>
      <c r="H518" s="27"/>
    </row>
    <row r="519" spans="3:8" ht="18.75" x14ac:dyDescent="0.3">
      <c r="C519" s="26" t="s">
        <v>85</v>
      </c>
      <c r="D519" s="86"/>
      <c r="E519" s="87"/>
      <c r="F519" s="87"/>
      <c r="G519" s="88"/>
      <c r="H519" s="27"/>
    </row>
    <row r="520" spans="3:8" ht="18.75" x14ac:dyDescent="0.3">
      <c r="C520" s="26" t="s">
        <v>86</v>
      </c>
      <c r="D520" s="86"/>
      <c r="E520" s="87"/>
      <c r="F520" s="87"/>
      <c r="G520" s="88"/>
      <c r="H520" s="27"/>
    </row>
    <row r="521" spans="3:8" ht="18.75" x14ac:dyDescent="0.3">
      <c r="C521" s="26" t="s">
        <v>87</v>
      </c>
      <c r="D521" s="86"/>
      <c r="E521" s="87"/>
      <c r="F521" s="87"/>
      <c r="G521" s="88"/>
      <c r="H521" s="27"/>
    </row>
    <row r="522" spans="3:8" ht="18.75" x14ac:dyDescent="0.3">
      <c r="C522" s="26" t="s">
        <v>88</v>
      </c>
      <c r="D522" s="86"/>
      <c r="E522" s="87"/>
      <c r="F522" s="87"/>
      <c r="G522" s="88"/>
      <c r="H522" s="27"/>
    </row>
    <row r="523" spans="3:8" ht="18.75" x14ac:dyDescent="0.3">
      <c r="C523" s="26" t="s">
        <v>89</v>
      </c>
      <c r="D523" s="86"/>
      <c r="E523" s="87"/>
      <c r="F523" s="87"/>
      <c r="G523" s="88"/>
      <c r="H523" s="27"/>
    </row>
    <row r="524" spans="3:8" ht="19.5" thickBot="1" x14ac:dyDescent="0.35">
      <c r="C524" s="72" t="s">
        <v>90</v>
      </c>
      <c r="D524" s="89"/>
      <c r="E524" s="90"/>
      <c r="F524" s="90"/>
      <c r="G524" s="91"/>
      <c r="H524" s="73"/>
    </row>
    <row r="525" spans="3:8" ht="15.75" thickBot="1" x14ac:dyDescent="0.3"/>
    <row r="526" spans="3:8" s="20" customFormat="1" ht="19.5" thickBot="1" x14ac:dyDescent="0.35">
      <c r="C526" s="106" t="s">
        <v>77</v>
      </c>
      <c r="D526" s="107"/>
      <c r="E526" s="107"/>
      <c r="F526" s="107"/>
      <c r="G526" s="107"/>
      <c r="H526" s="108"/>
    </row>
    <row r="527" spans="3:8" ht="17.25" thickBot="1" x14ac:dyDescent="0.3">
      <c r="C527" s="99" t="s">
        <v>41</v>
      </c>
      <c r="D527" s="100"/>
      <c r="E527" s="100"/>
      <c r="F527" s="100"/>
      <c r="G527" s="100"/>
      <c r="H527" s="101"/>
    </row>
    <row r="528" spans="3:8" ht="18.75" x14ac:dyDescent="0.3">
      <c r="C528" s="26" t="s">
        <v>29</v>
      </c>
      <c r="D528" s="92" t="str">
        <f>+IF(D499="","",D499)</f>
        <v/>
      </c>
      <c r="E528" s="93"/>
      <c r="F528" s="93"/>
      <c r="G528" s="94"/>
      <c r="H528" s="27"/>
    </row>
    <row r="529" spans="3:8" ht="18.75" x14ac:dyDescent="0.3">
      <c r="C529" s="26" t="s">
        <v>42</v>
      </c>
      <c r="D529" s="86"/>
      <c r="E529" s="88"/>
      <c r="F529" s="28" t="s">
        <v>43</v>
      </c>
      <c r="G529" s="6"/>
      <c r="H529" s="27"/>
    </row>
    <row r="530" spans="3:8" ht="18.75" x14ac:dyDescent="0.3">
      <c r="C530" s="26" t="s">
        <v>85</v>
      </c>
      <c r="D530" s="86"/>
      <c r="E530" s="87"/>
      <c r="F530" s="87"/>
      <c r="G530" s="88"/>
      <c r="H530" s="27"/>
    </row>
    <row r="531" spans="3:8" ht="18.75" x14ac:dyDescent="0.3">
      <c r="C531" s="26" t="s">
        <v>86</v>
      </c>
      <c r="D531" s="86"/>
      <c r="E531" s="87"/>
      <c r="F531" s="87"/>
      <c r="G531" s="88"/>
      <c r="H531" s="27"/>
    </row>
    <row r="532" spans="3:8" ht="18.75" x14ac:dyDescent="0.3">
      <c r="C532" s="26" t="s">
        <v>87</v>
      </c>
      <c r="D532" s="86"/>
      <c r="E532" s="87"/>
      <c r="F532" s="87"/>
      <c r="G532" s="88"/>
      <c r="H532" s="27"/>
    </row>
    <row r="533" spans="3:8" ht="18.75" x14ac:dyDescent="0.3">
      <c r="C533" s="26" t="s">
        <v>88</v>
      </c>
      <c r="D533" s="86"/>
      <c r="E533" s="87"/>
      <c r="F533" s="87"/>
      <c r="G533" s="88"/>
      <c r="H533" s="27"/>
    </row>
    <row r="534" spans="3:8" ht="18.75" x14ac:dyDescent="0.3">
      <c r="C534" s="26" t="s">
        <v>89</v>
      </c>
      <c r="D534" s="86"/>
      <c r="E534" s="87"/>
      <c r="F534" s="87"/>
      <c r="G534" s="88"/>
      <c r="H534" s="27"/>
    </row>
    <row r="535" spans="3:8" ht="19.5" thickBot="1" x14ac:dyDescent="0.35">
      <c r="C535" s="26" t="s">
        <v>90</v>
      </c>
      <c r="D535" s="89"/>
      <c r="E535" s="90"/>
      <c r="F535" s="90"/>
      <c r="G535" s="91"/>
      <c r="H535" s="27"/>
    </row>
    <row r="536" spans="3:8" ht="17.25" thickBot="1" x14ac:dyDescent="0.3">
      <c r="C536" s="99" t="s">
        <v>41</v>
      </c>
      <c r="D536" s="100"/>
      <c r="E536" s="100"/>
      <c r="F536" s="100"/>
      <c r="G536" s="100"/>
      <c r="H536" s="101"/>
    </row>
    <row r="537" spans="3:8" ht="18.75" x14ac:dyDescent="0.3">
      <c r="C537" s="33" t="s">
        <v>29</v>
      </c>
      <c r="D537" s="92" t="str">
        <f>+IF(D508="","",D508)</f>
        <v/>
      </c>
      <c r="E537" s="93"/>
      <c r="F537" s="93"/>
      <c r="G537" s="94"/>
      <c r="H537" s="34"/>
    </row>
    <row r="538" spans="3:8" ht="18.75" x14ac:dyDescent="0.3">
      <c r="C538" s="26" t="s">
        <v>42</v>
      </c>
      <c r="D538" s="95" t="str">
        <f>IF(D529="","",D529)</f>
        <v/>
      </c>
      <c r="E538" s="96"/>
      <c r="F538" s="28" t="s">
        <v>43</v>
      </c>
      <c r="G538" s="46" t="str">
        <f>+IF(G529="","",G529)</f>
        <v/>
      </c>
      <c r="H538" s="27"/>
    </row>
    <row r="539" spans="3:8" ht="18.75" x14ac:dyDescent="0.3">
      <c r="C539" s="26" t="s">
        <v>85</v>
      </c>
      <c r="D539" s="86"/>
      <c r="E539" s="87"/>
      <c r="F539" s="87"/>
      <c r="G539" s="88"/>
      <c r="H539" s="27"/>
    </row>
    <row r="540" spans="3:8" ht="18.75" x14ac:dyDescent="0.3">
      <c r="C540" s="26" t="s">
        <v>86</v>
      </c>
      <c r="D540" s="86"/>
      <c r="E540" s="87"/>
      <c r="F540" s="87"/>
      <c r="G540" s="88"/>
      <c r="H540" s="27"/>
    </row>
    <row r="541" spans="3:8" ht="18.75" x14ac:dyDescent="0.3">
      <c r="C541" s="26" t="s">
        <v>87</v>
      </c>
      <c r="D541" s="86"/>
      <c r="E541" s="87"/>
      <c r="F541" s="87"/>
      <c r="G541" s="88"/>
      <c r="H541" s="27"/>
    </row>
    <row r="542" spans="3:8" ht="18.75" x14ac:dyDescent="0.3">
      <c r="C542" s="26" t="s">
        <v>88</v>
      </c>
      <c r="D542" s="86"/>
      <c r="E542" s="87"/>
      <c r="F542" s="87"/>
      <c r="G542" s="88"/>
      <c r="H542" s="27"/>
    </row>
    <row r="543" spans="3:8" ht="18.75" x14ac:dyDescent="0.3">
      <c r="C543" s="26" t="s">
        <v>89</v>
      </c>
      <c r="D543" s="86"/>
      <c r="E543" s="87"/>
      <c r="F543" s="87"/>
      <c r="G543" s="88"/>
      <c r="H543" s="27"/>
    </row>
    <row r="544" spans="3:8" ht="19.5" thickBot="1" x14ac:dyDescent="0.35">
      <c r="C544" s="26" t="s">
        <v>90</v>
      </c>
      <c r="D544" s="89"/>
      <c r="E544" s="90"/>
      <c r="F544" s="90"/>
      <c r="G544" s="91"/>
      <c r="H544" s="27"/>
    </row>
    <row r="545" spans="3:8" ht="17.25" thickBot="1" x14ac:dyDescent="0.3">
      <c r="C545" s="99" t="s">
        <v>41</v>
      </c>
      <c r="D545" s="100"/>
      <c r="E545" s="100"/>
      <c r="F545" s="100"/>
      <c r="G545" s="100"/>
      <c r="H545" s="101"/>
    </row>
    <row r="546" spans="3:8" ht="18.75" x14ac:dyDescent="0.3">
      <c r="C546" s="33" t="s">
        <v>29</v>
      </c>
      <c r="D546" s="92" t="str">
        <f>+IF(D517="","",D517)</f>
        <v/>
      </c>
      <c r="E546" s="93"/>
      <c r="F546" s="93"/>
      <c r="G546" s="94"/>
      <c r="H546" s="34"/>
    </row>
    <row r="547" spans="3:8" ht="18.75" x14ac:dyDescent="0.3">
      <c r="C547" s="26" t="s">
        <v>42</v>
      </c>
      <c r="D547" s="95" t="str">
        <f>+D538</f>
        <v/>
      </c>
      <c r="E547" s="96"/>
      <c r="F547" s="28" t="s">
        <v>43</v>
      </c>
      <c r="G547" s="46" t="str">
        <f>+G538</f>
        <v/>
      </c>
      <c r="H547" s="27"/>
    </row>
    <row r="548" spans="3:8" ht="18.75" x14ac:dyDescent="0.3">
      <c r="C548" s="26" t="s">
        <v>85</v>
      </c>
      <c r="D548" s="86"/>
      <c r="E548" s="87"/>
      <c r="F548" s="87"/>
      <c r="G548" s="88"/>
      <c r="H548" s="27"/>
    </row>
    <row r="549" spans="3:8" ht="18.75" x14ac:dyDescent="0.3">
      <c r="C549" s="26" t="s">
        <v>86</v>
      </c>
      <c r="D549" s="86"/>
      <c r="E549" s="87"/>
      <c r="F549" s="87"/>
      <c r="G549" s="88"/>
      <c r="H549" s="27"/>
    </row>
    <row r="550" spans="3:8" ht="18.75" x14ac:dyDescent="0.3">
      <c r="C550" s="26" t="s">
        <v>87</v>
      </c>
      <c r="D550" s="86"/>
      <c r="E550" s="87"/>
      <c r="F550" s="87"/>
      <c r="G550" s="88"/>
      <c r="H550" s="27"/>
    </row>
    <row r="551" spans="3:8" ht="18.75" x14ac:dyDescent="0.3">
      <c r="C551" s="26" t="s">
        <v>88</v>
      </c>
      <c r="D551" s="86"/>
      <c r="E551" s="87"/>
      <c r="F551" s="87"/>
      <c r="G551" s="88"/>
      <c r="H551" s="27"/>
    </row>
    <row r="552" spans="3:8" ht="18.75" x14ac:dyDescent="0.3">
      <c r="C552" s="26" t="s">
        <v>89</v>
      </c>
      <c r="D552" s="86"/>
      <c r="E552" s="87"/>
      <c r="F552" s="87"/>
      <c r="G552" s="88"/>
      <c r="H552" s="27"/>
    </row>
    <row r="553" spans="3:8" ht="19.5" thickBot="1" x14ac:dyDescent="0.35">
      <c r="C553" s="72" t="s">
        <v>90</v>
      </c>
      <c r="D553" s="89"/>
      <c r="E553" s="90"/>
      <c r="F553" s="90"/>
      <c r="G553" s="91"/>
      <c r="H553" s="73"/>
    </row>
    <row r="554" spans="3:8" ht="15.75" thickBot="1" x14ac:dyDescent="0.3"/>
    <row r="555" spans="3:8" s="20" customFormat="1" ht="19.5" thickBot="1" x14ac:dyDescent="0.35">
      <c r="C555" s="106" t="s">
        <v>78</v>
      </c>
      <c r="D555" s="107"/>
      <c r="E555" s="107"/>
      <c r="F555" s="107"/>
      <c r="G555" s="107"/>
      <c r="H555" s="108"/>
    </row>
    <row r="556" spans="3:8" ht="17.25" thickBot="1" x14ac:dyDescent="0.3">
      <c r="C556" s="99" t="s">
        <v>41</v>
      </c>
      <c r="D556" s="100"/>
      <c r="E556" s="100"/>
      <c r="F556" s="100"/>
      <c r="G556" s="100"/>
      <c r="H556" s="101"/>
    </row>
    <row r="557" spans="3:8" ht="18.75" x14ac:dyDescent="0.3">
      <c r="C557" s="26" t="s">
        <v>29</v>
      </c>
      <c r="D557" s="102" t="str">
        <f>+IF(D528="","",D528)</f>
        <v/>
      </c>
      <c r="E557" s="103"/>
      <c r="F557" s="103"/>
      <c r="G557" s="104"/>
      <c r="H557" s="27"/>
    </row>
    <row r="558" spans="3:8" ht="18.75" x14ac:dyDescent="0.3">
      <c r="C558" s="26" t="s">
        <v>42</v>
      </c>
      <c r="D558" s="105"/>
      <c r="E558" s="105"/>
      <c r="F558" s="28" t="s">
        <v>43</v>
      </c>
      <c r="G558" s="6"/>
      <c r="H558" s="27"/>
    </row>
    <row r="559" spans="3:8" ht="18.75" x14ac:dyDescent="0.3">
      <c r="C559" s="26" t="s">
        <v>85</v>
      </c>
      <c r="D559" s="97"/>
      <c r="E559" s="97"/>
      <c r="F559" s="97"/>
      <c r="G559" s="97"/>
      <c r="H559" s="27"/>
    </row>
    <row r="560" spans="3:8" ht="18.75" x14ac:dyDescent="0.3">
      <c r="C560" s="26" t="s">
        <v>86</v>
      </c>
      <c r="D560" s="97"/>
      <c r="E560" s="97"/>
      <c r="F560" s="97"/>
      <c r="G560" s="97"/>
      <c r="H560" s="27"/>
    </row>
    <row r="561" spans="3:8" ht="18.75" x14ac:dyDescent="0.3">
      <c r="C561" s="26" t="s">
        <v>87</v>
      </c>
      <c r="D561" s="97"/>
      <c r="E561" s="97"/>
      <c r="F561" s="97"/>
      <c r="G561" s="97"/>
      <c r="H561" s="27"/>
    </row>
    <row r="562" spans="3:8" ht="18.75" x14ac:dyDescent="0.3">
      <c r="C562" s="26" t="s">
        <v>88</v>
      </c>
      <c r="D562" s="97"/>
      <c r="E562" s="97"/>
      <c r="F562" s="97"/>
      <c r="G562" s="97"/>
      <c r="H562" s="27"/>
    </row>
    <row r="563" spans="3:8" ht="18.75" x14ac:dyDescent="0.3">
      <c r="C563" s="26" t="s">
        <v>89</v>
      </c>
      <c r="D563" s="97"/>
      <c r="E563" s="97"/>
      <c r="F563" s="97"/>
      <c r="G563" s="97"/>
      <c r="H563" s="27"/>
    </row>
    <row r="564" spans="3:8" ht="19.5" thickBot="1" x14ac:dyDescent="0.35">
      <c r="C564" s="26" t="s">
        <v>90</v>
      </c>
      <c r="D564" s="98"/>
      <c r="E564" s="98"/>
      <c r="F564" s="98"/>
      <c r="G564" s="98"/>
      <c r="H564" s="27"/>
    </row>
    <row r="565" spans="3:8" ht="17.25" thickBot="1" x14ac:dyDescent="0.3">
      <c r="C565" s="99" t="s">
        <v>41</v>
      </c>
      <c r="D565" s="100"/>
      <c r="E565" s="100"/>
      <c r="F565" s="100"/>
      <c r="G565" s="100"/>
      <c r="H565" s="101"/>
    </row>
    <row r="566" spans="3:8" ht="18.75" x14ac:dyDescent="0.3">
      <c r="C566" s="33" t="s">
        <v>29</v>
      </c>
      <c r="D566" s="92" t="str">
        <f>+IF(D537="","",D537)</f>
        <v/>
      </c>
      <c r="E566" s="93"/>
      <c r="F566" s="93"/>
      <c r="G566" s="94"/>
      <c r="H566" s="34"/>
    </row>
    <row r="567" spans="3:8" ht="18.75" x14ac:dyDescent="0.3">
      <c r="C567" s="26" t="s">
        <v>42</v>
      </c>
      <c r="D567" s="95" t="str">
        <f>IF(D558="","",D558)</f>
        <v/>
      </c>
      <c r="E567" s="96"/>
      <c r="F567" s="28" t="s">
        <v>43</v>
      </c>
      <c r="G567" s="46" t="str">
        <f>+IF(G558="","",G558)</f>
        <v/>
      </c>
      <c r="H567" s="27"/>
    </row>
    <row r="568" spans="3:8" ht="18.75" x14ac:dyDescent="0.3">
      <c r="C568" s="26" t="s">
        <v>85</v>
      </c>
      <c r="D568" s="86"/>
      <c r="E568" s="87"/>
      <c r="F568" s="87"/>
      <c r="G568" s="88"/>
      <c r="H568" s="27"/>
    </row>
    <row r="569" spans="3:8" ht="18.75" x14ac:dyDescent="0.3">
      <c r="C569" s="26" t="s">
        <v>86</v>
      </c>
      <c r="D569" s="86"/>
      <c r="E569" s="87"/>
      <c r="F569" s="87"/>
      <c r="G569" s="88"/>
      <c r="H569" s="27"/>
    </row>
    <row r="570" spans="3:8" ht="18.75" x14ac:dyDescent="0.3">
      <c r="C570" s="26" t="s">
        <v>87</v>
      </c>
      <c r="D570" s="86"/>
      <c r="E570" s="87"/>
      <c r="F570" s="87"/>
      <c r="G570" s="88"/>
      <c r="H570" s="27"/>
    </row>
    <row r="571" spans="3:8" ht="18.75" x14ac:dyDescent="0.3">
      <c r="C571" s="26" t="s">
        <v>88</v>
      </c>
      <c r="D571" s="86"/>
      <c r="E571" s="87"/>
      <c r="F571" s="87"/>
      <c r="G571" s="88"/>
      <c r="H571" s="27"/>
    </row>
    <row r="572" spans="3:8" ht="18.75" x14ac:dyDescent="0.3">
      <c r="C572" s="26" t="s">
        <v>89</v>
      </c>
      <c r="D572" s="86"/>
      <c r="E572" s="87"/>
      <c r="F572" s="87"/>
      <c r="G572" s="88"/>
      <c r="H572" s="27"/>
    </row>
    <row r="573" spans="3:8" ht="19.5" thickBot="1" x14ac:dyDescent="0.35">
      <c r="C573" s="26" t="s">
        <v>90</v>
      </c>
      <c r="D573" s="86"/>
      <c r="E573" s="87"/>
      <c r="F573" s="87"/>
      <c r="G573" s="88"/>
      <c r="H573" s="27"/>
    </row>
    <row r="574" spans="3:8" ht="17.25" thickBot="1" x14ac:dyDescent="0.3">
      <c r="C574" s="99" t="s">
        <v>41</v>
      </c>
      <c r="D574" s="100"/>
      <c r="E574" s="100"/>
      <c r="F574" s="100"/>
      <c r="G574" s="100"/>
      <c r="H574" s="101"/>
    </row>
    <row r="575" spans="3:8" ht="18.75" x14ac:dyDescent="0.3">
      <c r="C575" s="33" t="s">
        <v>29</v>
      </c>
      <c r="D575" s="92" t="str">
        <f>+IF(D546="","",D546)</f>
        <v/>
      </c>
      <c r="E575" s="93"/>
      <c r="F575" s="93"/>
      <c r="G575" s="94"/>
      <c r="H575" s="34"/>
    </row>
    <row r="576" spans="3:8" ht="18.75" x14ac:dyDescent="0.3">
      <c r="C576" s="26" t="s">
        <v>42</v>
      </c>
      <c r="D576" s="95" t="str">
        <f>+D567</f>
        <v/>
      </c>
      <c r="E576" s="96"/>
      <c r="F576" s="28" t="s">
        <v>43</v>
      </c>
      <c r="G576" s="46" t="str">
        <f>+G567</f>
        <v/>
      </c>
      <c r="H576" s="27"/>
    </row>
    <row r="577" spans="3:8" ht="18.75" x14ac:dyDescent="0.3">
      <c r="C577" s="26" t="s">
        <v>85</v>
      </c>
      <c r="D577" s="86"/>
      <c r="E577" s="87"/>
      <c r="F577" s="87"/>
      <c r="G577" s="88"/>
      <c r="H577" s="27"/>
    </row>
    <row r="578" spans="3:8" ht="18.75" x14ac:dyDescent="0.3">
      <c r="C578" s="26" t="s">
        <v>86</v>
      </c>
      <c r="D578" s="86"/>
      <c r="E578" s="87"/>
      <c r="F578" s="87"/>
      <c r="G578" s="88"/>
      <c r="H578" s="27"/>
    </row>
    <row r="579" spans="3:8" ht="18.75" x14ac:dyDescent="0.3">
      <c r="C579" s="26" t="s">
        <v>87</v>
      </c>
      <c r="D579" s="86"/>
      <c r="E579" s="87"/>
      <c r="F579" s="87"/>
      <c r="G579" s="88"/>
      <c r="H579" s="27"/>
    </row>
    <row r="580" spans="3:8" ht="18.75" x14ac:dyDescent="0.3">
      <c r="C580" s="26" t="s">
        <v>88</v>
      </c>
      <c r="D580" s="86"/>
      <c r="E580" s="87"/>
      <c r="F580" s="87"/>
      <c r="G580" s="88"/>
      <c r="H580" s="27"/>
    </row>
    <row r="581" spans="3:8" ht="18.75" x14ac:dyDescent="0.3">
      <c r="C581" s="26" t="s">
        <v>89</v>
      </c>
      <c r="D581" s="86"/>
      <c r="E581" s="87"/>
      <c r="F581" s="87"/>
      <c r="G581" s="88"/>
      <c r="H581" s="27"/>
    </row>
    <row r="582" spans="3:8" ht="19.5" thickBot="1" x14ac:dyDescent="0.35">
      <c r="C582" s="72" t="s">
        <v>90</v>
      </c>
      <c r="D582" s="89"/>
      <c r="E582" s="90"/>
      <c r="F582" s="90"/>
      <c r="G582" s="91"/>
      <c r="H582" s="73"/>
    </row>
    <row r="583" spans="3:8" ht="15.75" thickBot="1" x14ac:dyDescent="0.3"/>
    <row r="584" spans="3:8" s="20" customFormat="1" ht="19.5" thickBot="1" x14ac:dyDescent="0.35">
      <c r="C584" s="106" t="s">
        <v>79</v>
      </c>
      <c r="D584" s="107"/>
      <c r="E584" s="107"/>
      <c r="F584" s="107"/>
      <c r="G584" s="107"/>
      <c r="H584" s="108"/>
    </row>
    <row r="585" spans="3:8" ht="17.25" thickBot="1" x14ac:dyDescent="0.3">
      <c r="C585" s="99" t="s">
        <v>41</v>
      </c>
      <c r="D585" s="100"/>
      <c r="E585" s="100"/>
      <c r="F585" s="100"/>
      <c r="G585" s="100"/>
      <c r="H585" s="101"/>
    </row>
    <row r="586" spans="3:8" ht="18.75" x14ac:dyDescent="0.3">
      <c r="C586" s="26" t="s">
        <v>29</v>
      </c>
      <c r="D586" s="102" t="str">
        <f>+IF(D557="","",D557)</f>
        <v/>
      </c>
      <c r="E586" s="103"/>
      <c r="F586" s="103"/>
      <c r="G586" s="104"/>
      <c r="H586" s="27"/>
    </row>
    <row r="587" spans="3:8" ht="18.75" x14ac:dyDescent="0.3">
      <c r="C587" s="26" t="s">
        <v>42</v>
      </c>
      <c r="D587" s="105"/>
      <c r="E587" s="105"/>
      <c r="F587" s="28" t="s">
        <v>43</v>
      </c>
      <c r="G587" s="6"/>
      <c r="H587" s="27"/>
    </row>
    <row r="588" spans="3:8" ht="18.75" x14ac:dyDescent="0.3">
      <c r="C588" s="26" t="s">
        <v>85</v>
      </c>
      <c r="D588" s="97"/>
      <c r="E588" s="97"/>
      <c r="F588" s="97"/>
      <c r="G588" s="97"/>
      <c r="H588" s="27"/>
    </row>
    <row r="589" spans="3:8" ht="18.75" x14ac:dyDescent="0.3">
      <c r="C589" s="26" t="s">
        <v>86</v>
      </c>
      <c r="D589" s="97"/>
      <c r="E589" s="97"/>
      <c r="F589" s="97"/>
      <c r="G589" s="97"/>
      <c r="H589" s="27"/>
    </row>
    <row r="590" spans="3:8" ht="18.75" x14ac:dyDescent="0.3">
      <c r="C590" s="26" t="s">
        <v>87</v>
      </c>
      <c r="D590" s="97"/>
      <c r="E590" s="97"/>
      <c r="F590" s="97"/>
      <c r="G590" s="97"/>
      <c r="H590" s="27"/>
    </row>
    <row r="591" spans="3:8" ht="18.75" x14ac:dyDescent="0.3">
      <c r="C591" s="26" t="s">
        <v>88</v>
      </c>
      <c r="D591" s="97"/>
      <c r="E591" s="97"/>
      <c r="F591" s="97"/>
      <c r="G591" s="97"/>
      <c r="H591" s="27"/>
    </row>
    <row r="592" spans="3:8" ht="18.75" x14ac:dyDescent="0.3">
      <c r="C592" s="26" t="s">
        <v>89</v>
      </c>
      <c r="D592" s="97"/>
      <c r="E592" s="97"/>
      <c r="F592" s="97"/>
      <c r="G592" s="97"/>
      <c r="H592" s="27"/>
    </row>
    <row r="593" spans="3:8" ht="19.5" thickBot="1" x14ac:dyDescent="0.35">
      <c r="C593" s="26" t="s">
        <v>90</v>
      </c>
      <c r="D593" s="98"/>
      <c r="E593" s="98"/>
      <c r="F593" s="98"/>
      <c r="G593" s="98"/>
      <c r="H593" s="27"/>
    </row>
    <row r="594" spans="3:8" ht="17.25" thickBot="1" x14ac:dyDescent="0.3">
      <c r="C594" s="99" t="s">
        <v>41</v>
      </c>
      <c r="D594" s="100"/>
      <c r="E594" s="100"/>
      <c r="F594" s="100"/>
      <c r="G594" s="100"/>
      <c r="H594" s="101"/>
    </row>
    <row r="595" spans="3:8" ht="18.75" x14ac:dyDescent="0.3">
      <c r="C595" s="33" t="s">
        <v>29</v>
      </c>
      <c r="D595" s="92" t="str">
        <f>+IF(D566="","",D566)</f>
        <v/>
      </c>
      <c r="E595" s="93"/>
      <c r="F595" s="93"/>
      <c r="G595" s="94"/>
      <c r="H595" s="34"/>
    </row>
    <row r="596" spans="3:8" ht="18.75" x14ac:dyDescent="0.3">
      <c r="C596" s="26" t="s">
        <v>42</v>
      </c>
      <c r="D596" s="95" t="str">
        <f>IF(D587="","",D587)</f>
        <v/>
      </c>
      <c r="E596" s="96"/>
      <c r="F596" s="28" t="s">
        <v>43</v>
      </c>
      <c r="G596" s="46" t="str">
        <f>+IF(G587="","",G587)</f>
        <v/>
      </c>
      <c r="H596" s="27"/>
    </row>
    <row r="597" spans="3:8" ht="18.75" x14ac:dyDescent="0.3">
      <c r="C597" s="26" t="s">
        <v>85</v>
      </c>
      <c r="D597" s="86"/>
      <c r="E597" s="87"/>
      <c r="F597" s="87"/>
      <c r="G597" s="88"/>
      <c r="H597" s="27"/>
    </row>
    <row r="598" spans="3:8" ht="18.75" x14ac:dyDescent="0.3">
      <c r="C598" s="26" t="s">
        <v>86</v>
      </c>
      <c r="D598" s="86"/>
      <c r="E598" s="87"/>
      <c r="F598" s="87"/>
      <c r="G598" s="88"/>
      <c r="H598" s="27"/>
    </row>
    <row r="599" spans="3:8" ht="18.75" x14ac:dyDescent="0.3">
      <c r="C599" s="26" t="s">
        <v>87</v>
      </c>
      <c r="D599" s="86"/>
      <c r="E599" s="87"/>
      <c r="F599" s="87"/>
      <c r="G599" s="88"/>
      <c r="H599" s="27"/>
    </row>
    <row r="600" spans="3:8" ht="18.75" x14ac:dyDescent="0.3">
      <c r="C600" s="26" t="s">
        <v>88</v>
      </c>
      <c r="D600" s="86"/>
      <c r="E600" s="87"/>
      <c r="F600" s="87"/>
      <c r="G600" s="88"/>
      <c r="H600" s="27"/>
    </row>
    <row r="601" spans="3:8" ht="18.75" x14ac:dyDescent="0.3">
      <c r="C601" s="26" t="s">
        <v>89</v>
      </c>
      <c r="D601" s="86"/>
      <c r="E601" s="87"/>
      <c r="F601" s="87"/>
      <c r="G601" s="88"/>
      <c r="H601" s="27"/>
    </row>
    <row r="602" spans="3:8" ht="19.5" thickBot="1" x14ac:dyDescent="0.35">
      <c r="C602" s="26" t="s">
        <v>90</v>
      </c>
      <c r="D602" s="86"/>
      <c r="E602" s="87"/>
      <c r="F602" s="87"/>
      <c r="G602" s="88"/>
      <c r="H602" s="27"/>
    </row>
    <row r="603" spans="3:8" ht="17.25" thickBot="1" x14ac:dyDescent="0.3">
      <c r="C603" s="99" t="s">
        <v>41</v>
      </c>
      <c r="D603" s="100"/>
      <c r="E603" s="100"/>
      <c r="F603" s="100"/>
      <c r="G603" s="100"/>
      <c r="H603" s="101"/>
    </row>
    <row r="604" spans="3:8" ht="18.75" x14ac:dyDescent="0.3">
      <c r="C604" s="33" t="s">
        <v>29</v>
      </c>
      <c r="D604" s="92" t="str">
        <f>+IF(D575="","",D575)</f>
        <v/>
      </c>
      <c r="E604" s="93"/>
      <c r="F604" s="93"/>
      <c r="G604" s="94"/>
      <c r="H604" s="34"/>
    </row>
    <row r="605" spans="3:8" ht="18.75" x14ac:dyDescent="0.3">
      <c r="C605" s="26" t="s">
        <v>42</v>
      </c>
      <c r="D605" s="95" t="str">
        <f>+D596</f>
        <v/>
      </c>
      <c r="E605" s="96"/>
      <c r="F605" s="28" t="s">
        <v>43</v>
      </c>
      <c r="G605" s="46" t="str">
        <f>+G596</f>
        <v/>
      </c>
      <c r="H605" s="27"/>
    </row>
    <row r="606" spans="3:8" ht="18.75" x14ac:dyDescent="0.3">
      <c r="C606" s="26" t="s">
        <v>85</v>
      </c>
      <c r="D606" s="86"/>
      <c r="E606" s="87"/>
      <c r="F606" s="87"/>
      <c r="G606" s="88"/>
      <c r="H606" s="27"/>
    </row>
    <row r="607" spans="3:8" ht="18.75" x14ac:dyDescent="0.3">
      <c r="C607" s="26" t="s">
        <v>86</v>
      </c>
      <c r="D607" s="86"/>
      <c r="E607" s="87"/>
      <c r="F607" s="87"/>
      <c r="G607" s="88"/>
      <c r="H607" s="27"/>
    </row>
    <row r="608" spans="3:8" ht="18.75" x14ac:dyDescent="0.3">
      <c r="C608" s="26" t="s">
        <v>87</v>
      </c>
      <c r="D608" s="86"/>
      <c r="E608" s="87"/>
      <c r="F608" s="87"/>
      <c r="G608" s="88"/>
      <c r="H608" s="27"/>
    </row>
    <row r="609" spans="3:8" ht="18.75" x14ac:dyDescent="0.3">
      <c r="C609" s="26" t="s">
        <v>88</v>
      </c>
      <c r="D609" s="86"/>
      <c r="E609" s="87"/>
      <c r="F609" s="87"/>
      <c r="G609" s="88"/>
      <c r="H609" s="27"/>
    </row>
    <row r="610" spans="3:8" ht="18.75" x14ac:dyDescent="0.3">
      <c r="C610" s="26" t="s">
        <v>89</v>
      </c>
      <c r="D610" s="86"/>
      <c r="E610" s="87"/>
      <c r="F610" s="87"/>
      <c r="G610" s="88"/>
      <c r="H610" s="27"/>
    </row>
    <row r="611" spans="3:8" ht="19.5" thickBot="1" x14ac:dyDescent="0.35">
      <c r="C611" s="72" t="s">
        <v>90</v>
      </c>
      <c r="D611" s="89"/>
      <c r="E611" s="90"/>
      <c r="F611" s="90"/>
      <c r="G611" s="91"/>
      <c r="H611" s="73"/>
    </row>
  </sheetData>
  <sheetProtection algorithmName="SHA-512" hashValue="0y+/LwSBoiGQT8NnjNAAK8eaR2PhbwfSv/AGEOa9HWbQEWkAxZ6ZwsboFAJBBWwdhdPWMm7LuYWtN0Wj7yJVXw==" saltValue="dMXGoa58msfTN3WyOmiOTw==" spinCount="100000" sheet="1" objects="1" scenarios="1"/>
  <mergeCells count="589">
    <mergeCell ref="C545:H545"/>
    <mergeCell ref="C574:H574"/>
    <mergeCell ref="C603:H603"/>
    <mergeCell ref="C313:H313"/>
    <mergeCell ref="C342:H342"/>
    <mergeCell ref="C371:H371"/>
    <mergeCell ref="C400:H400"/>
    <mergeCell ref="C429:H429"/>
    <mergeCell ref="C458:H458"/>
    <mergeCell ref="C487:H487"/>
    <mergeCell ref="C516:H516"/>
    <mergeCell ref="D320:G320"/>
    <mergeCell ref="D321:G321"/>
    <mergeCell ref="C323:H323"/>
    <mergeCell ref="C324:H324"/>
    <mergeCell ref="D325:G325"/>
    <mergeCell ref="D326:E326"/>
    <mergeCell ref="D314:G314"/>
    <mergeCell ref="D315:E315"/>
    <mergeCell ref="D316:G316"/>
    <mergeCell ref="D317:G317"/>
    <mergeCell ref="D318:G318"/>
    <mergeCell ref="D319:G319"/>
    <mergeCell ref="C333:H333"/>
    <mergeCell ref="C52:H52"/>
    <mergeCell ref="C81:H81"/>
    <mergeCell ref="C110:H110"/>
    <mergeCell ref="C139:H139"/>
    <mergeCell ref="C168:H168"/>
    <mergeCell ref="C197:H197"/>
    <mergeCell ref="C226:H226"/>
    <mergeCell ref="C255:H255"/>
    <mergeCell ref="C284:H284"/>
    <mergeCell ref="C63:H63"/>
    <mergeCell ref="D64:G64"/>
    <mergeCell ref="D65:E65"/>
    <mergeCell ref="D66:G66"/>
    <mergeCell ref="D67:G67"/>
    <mergeCell ref="D68:G68"/>
    <mergeCell ref="D56:G56"/>
    <mergeCell ref="D57:G57"/>
    <mergeCell ref="D58:G58"/>
    <mergeCell ref="D59:G59"/>
    <mergeCell ref="D60:G60"/>
    <mergeCell ref="C62:H62"/>
    <mergeCell ref="D75:G75"/>
    <mergeCell ref="D76:G76"/>
    <mergeCell ref="D77:G77"/>
    <mergeCell ref="C2:H2"/>
    <mergeCell ref="C5:H5"/>
    <mergeCell ref="D6:G6"/>
    <mergeCell ref="D7:E7"/>
    <mergeCell ref="C14:H14"/>
    <mergeCell ref="D15:G15"/>
    <mergeCell ref="D16:E16"/>
    <mergeCell ref="D8:G8"/>
    <mergeCell ref="D9:G9"/>
    <mergeCell ref="D10:G10"/>
    <mergeCell ref="D11:G11"/>
    <mergeCell ref="D12:G12"/>
    <mergeCell ref="D13:G13"/>
    <mergeCell ref="D27:G27"/>
    <mergeCell ref="D28:G28"/>
    <mergeCell ref="D29:G29"/>
    <mergeCell ref="D30:G30"/>
    <mergeCell ref="D31:G31"/>
    <mergeCell ref="D24:G24"/>
    <mergeCell ref="D25:E25"/>
    <mergeCell ref="D17:G17"/>
    <mergeCell ref="D18:G18"/>
    <mergeCell ref="D19:G19"/>
    <mergeCell ref="D20:G20"/>
    <mergeCell ref="D21:G21"/>
    <mergeCell ref="D22:G22"/>
    <mergeCell ref="C23:H23"/>
    <mergeCell ref="D47:G47"/>
    <mergeCell ref="D50:G50"/>
    <mergeCell ref="D51:G51"/>
    <mergeCell ref="D53:G53"/>
    <mergeCell ref="D54:E54"/>
    <mergeCell ref="D55:G55"/>
    <mergeCell ref="D49:G49"/>
    <mergeCell ref="C4:H4"/>
    <mergeCell ref="C33:H33"/>
    <mergeCell ref="C34:H34"/>
    <mergeCell ref="D35:G35"/>
    <mergeCell ref="D36:E36"/>
    <mergeCell ref="D39:G39"/>
    <mergeCell ref="D40:G40"/>
    <mergeCell ref="D41:G41"/>
    <mergeCell ref="D42:G42"/>
    <mergeCell ref="D37:G37"/>
    <mergeCell ref="D38:G38"/>
    <mergeCell ref="D48:G48"/>
    <mergeCell ref="C43:H43"/>
    <mergeCell ref="D44:G44"/>
    <mergeCell ref="D45:E45"/>
    <mergeCell ref="D46:G46"/>
    <mergeCell ref="D26:G26"/>
    <mergeCell ref="D78:G78"/>
    <mergeCell ref="D79:G79"/>
    <mergeCell ref="D80:G80"/>
    <mergeCell ref="D69:G69"/>
    <mergeCell ref="D70:G70"/>
    <mergeCell ref="D71:G71"/>
    <mergeCell ref="C72:H72"/>
    <mergeCell ref="D73:G73"/>
    <mergeCell ref="D74:E74"/>
    <mergeCell ref="D88:G88"/>
    <mergeCell ref="D89:G89"/>
    <mergeCell ref="C91:H91"/>
    <mergeCell ref="C92:H92"/>
    <mergeCell ref="D93:G93"/>
    <mergeCell ref="D94:E94"/>
    <mergeCell ref="D82:G82"/>
    <mergeCell ref="D83:E83"/>
    <mergeCell ref="D84:G84"/>
    <mergeCell ref="D85:G85"/>
    <mergeCell ref="D86:G86"/>
    <mergeCell ref="D87:G87"/>
    <mergeCell ref="C101:H101"/>
    <mergeCell ref="D102:G102"/>
    <mergeCell ref="D103:E103"/>
    <mergeCell ref="D104:G104"/>
    <mergeCell ref="D105:G105"/>
    <mergeCell ref="D106:G106"/>
    <mergeCell ref="D95:G95"/>
    <mergeCell ref="D96:G96"/>
    <mergeCell ref="D97:G97"/>
    <mergeCell ref="D98:G98"/>
    <mergeCell ref="D99:G99"/>
    <mergeCell ref="D100:G100"/>
    <mergeCell ref="D114:G114"/>
    <mergeCell ref="D115:G115"/>
    <mergeCell ref="D116:G116"/>
    <mergeCell ref="D117:G117"/>
    <mergeCell ref="D118:G118"/>
    <mergeCell ref="C120:H120"/>
    <mergeCell ref="D107:G107"/>
    <mergeCell ref="D108:G108"/>
    <mergeCell ref="D109:G109"/>
    <mergeCell ref="D111:G111"/>
    <mergeCell ref="D112:E112"/>
    <mergeCell ref="D113:G113"/>
    <mergeCell ref="D127:G127"/>
    <mergeCell ref="D128:G128"/>
    <mergeCell ref="D129:G129"/>
    <mergeCell ref="C130:H130"/>
    <mergeCell ref="D131:G131"/>
    <mergeCell ref="D132:E132"/>
    <mergeCell ref="C121:H121"/>
    <mergeCell ref="D122:G122"/>
    <mergeCell ref="D123:E123"/>
    <mergeCell ref="D124:G124"/>
    <mergeCell ref="D125:G125"/>
    <mergeCell ref="D126:G126"/>
    <mergeCell ref="D140:G140"/>
    <mergeCell ref="D141:E141"/>
    <mergeCell ref="D142:G142"/>
    <mergeCell ref="D143:G143"/>
    <mergeCell ref="D144:G144"/>
    <mergeCell ref="D145:G145"/>
    <mergeCell ref="D133:G133"/>
    <mergeCell ref="D134:G134"/>
    <mergeCell ref="D135:G135"/>
    <mergeCell ref="D136:G136"/>
    <mergeCell ref="D137:G137"/>
    <mergeCell ref="D138:G138"/>
    <mergeCell ref="D153:G153"/>
    <mergeCell ref="D154:G154"/>
    <mergeCell ref="D155:G155"/>
    <mergeCell ref="D156:G156"/>
    <mergeCell ref="D157:G157"/>
    <mergeCell ref="D158:G158"/>
    <mergeCell ref="D146:G146"/>
    <mergeCell ref="D147:G147"/>
    <mergeCell ref="C149:H149"/>
    <mergeCell ref="C150:H150"/>
    <mergeCell ref="D151:G151"/>
    <mergeCell ref="D152:E152"/>
    <mergeCell ref="D165:G165"/>
    <mergeCell ref="D166:G166"/>
    <mergeCell ref="D167:G167"/>
    <mergeCell ref="D169:G169"/>
    <mergeCell ref="D170:E170"/>
    <mergeCell ref="D171:G171"/>
    <mergeCell ref="C159:H159"/>
    <mergeCell ref="D160:G160"/>
    <mergeCell ref="D161:E161"/>
    <mergeCell ref="D162:G162"/>
    <mergeCell ref="D163:G163"/>
    <mergeCell ref="D164:G164"/>
    <mergeCell ref="C179:H179"/>
    <mergeCell ref="D180:G180"/>
    <mergeCell ref="D181:E181"/>
    <mergeCell ref="D182:G182"/>
    <mergeCell ref="D183:G183"/>
    <mergeCell ref="D184:G184"/>
    <mergeCell ref="D172:G172"/>
    <mergeCell ref="D173:G173"/>
    <mergeCell ref="D174:G174"/>
    <mergeCell ref="D175:G175"/>
    <mergeCell ref="D176:G176"/>
    <mergeCell ref="C178:H178"/>
    <mergeCell ref="D191:G191"/>
    <mergeCell ref="D192:G192"/>
    <mergeCell ref="D193:G193"/>
    <mergeCell ref="D194:G194"/>
    <mergeCell ref="D195:G195"/>
    <mergeCell ref="D196:G196"/>
    <mergeCell ref="D185:G185"/>
    <mergeCell ref="D186:G186"/>
    <mergeCell ref="D187:G187"/>
    <mergeCell ref="C188:H188"/>
    <mergeCell ref="D189:G189"/>
    <mergeCell ref="D190:E190"/>
    <mergeCell ref="D204:G204"/>
    <mergeCell ref="D205:G205"/>
    <mergeCell ref="C207:H207"/>
    <mergeCell ref="C208:H208"/>
    <mergeCell ref="D209:G209"/>
    <mergeCell ref="D210:E210"/>
    <mergeCell ref="D198:G198"/>
    <mergeCell ref="D199:E199"/>
    <mergeCell ref="D200:G200"/>
    <mergeCell ref="D201:G201"/>
    <mergeCell ref="D202:G202"/>
    <mergeCell ref="D203:G203"/>
    <mergeCell ref="C217:H217"/>
    <mergeCell ref="D218:G218"/>
    <mergeCell ref="D219:E219"/>
    <mergeCell ref="D220:G220"/>
    <mergeCell ref="D221:G221"/>
    <mergeCell ref="D222:G222"/>
    <mergeCell ref="D211:G211"/>
    <mergeCell ref="D212:G212"/>
    <mergeCell ref="D213:G213"/>
    <mergeCell ref="D214:G214"/>
    <mergeCell ref="D215:G215"/>
    <mergeCell ref="D216:G216"/>
    <mergeCell ref="D230:G230"/>
    <mergeCell ref="D231:G231"/>
    <mergeCell ref="D232:G232"/>
    <mergeCell ref="D233:G233"/>
    <mergeCell ref="D234:G234"/>
    <mergeCell ref="C236:H236"/>
    <mergeCell ref="D223:G223"/>
    <mergeCell ref="D224:G224"/>
    <mergeCell ref="D225:G225"/>
    <mergeCell ref="D227:G227"/>
    <mergeCell ref="D228:E228"/>
    <mergeCell ref="D229:G229"/>
    <mergeCell ref="D243:G243"/>
    <mergeCell ref="D244:G244"/>
    <mergeCell ref="D245:G245"/>
    <mergeCell ref="C246:H246"/>
    <mergeCell ref="D247:G247"/>
    <mergeCell ref="D248:E248"/>
    <mergeCell ref="C237:H237"/>
    <mergeCell ref="D238:G238"/>
    <mergeCell ref="D239:E239"/>
    <mergeCell ref="D240:G240"/>
    <mergeCell ref="D241:G241"/>
    <mergeCell ref="D242:G242"/>
    <mergeCell ref="D256:G256"/>
    <mergeCell ref="D257:E257"/>
    <mergeCell ref="D258:G258"/>
    <mergeCell ref="D259:G259"/>
    <mergeCell ref="D260:G260"/>
    <mergeCell ref="D261:G261"/>
    <mergeCell ref="D249:G249"/>
    <mergeCell ref="D250:G250"/>
    <mergeCell ref="D251:G251"/>
    <mergeCell ref="D252:G252"/>
    <mergeCell ref="D253:G253"/>
    <mergeCell ref="D254:G254"/>
    <mergeCell ref="D269:G269"/>
    <mergeCell ref="D270:G270"/>
    <mergeCell ref="D271:G271"/>
    <mergeCell ref="D272:G272"/>
    <mergeCell ref="D273:G273"/>
    <mergeCell ref="D274:G274"/>
    <mergeCell ref="D262:G262"/>
    <mergeCell ref="D263:G263"/>
    <mergeCell ref="C265:H265"/>
    <mergeCell ref="C266:H266"/>
    <mergeCell ref="D267:G267"/>
    <mergeCell ref="D268:E268"/>
    <mergeCell ref="D281:G281"/>
    <mergeCell ref="D282:G282"/>
    <mergeCell ref="D283:G283"/>
    <mergeCell ref="D285:G285"/>
    <mergeCell ref="D286:E286"/>
    <mergeCell ref="D287:G287"/>
    <mergeCell ref="C275:H275"/>
    <mergeCell ref="D276:G276"/>
    <mergeCell ref="D277:E277"/>
    <mergeCell ref="D278:G278"/>
    <mergeCell ref="D279:G279"/>
    <mergeCell ref="D280:G280"/>
    <mergeCell ref="C295:H295"/>
    <mergeCell ref="D296:G296"/>
    <mergeCell ref="D297:E297"/>
    <mergeCell ref="D298:G298"/>
    <mergeCell ref="D299:G299"/>
    <mergeCell ref="D300:G300"/>
    <mergeCell ref="D288:G288"/>
    <mergeCell ref="D289:G289"/>
    <mergeCell ref="D290:G290"/>
    <mergeCell ref="D291:G291"/>
    <mergeCell ref="D292:G292"/>
    <mergeCell ref="C294:H294"/>
    <mergeCell ref="D307:G307"/>
    <mergeCell ref="D308:G308"/>
    <mergeCell ref="D309:G309"/>
    <mergeCell ref="D310:G310"/>
    <mergeCell ref="D311:G311"/>
    <mergeCell ref="D312:G312"/>
    <mergeCell ref="D301:G301"/>
    <mergeCell ref="D302:G302"/>
    <mergeCell ref="D303:G303"/>
    <mergeCell ref="C304:H304"/>
    <mergeCell ref="D305:G305"/>
    <mergeCell ref="D306:E306"/>
    <mergeCell ref="D334:G334"/>
    <mergeCell ref="D335:E335"/>
    <mergeCell ref="D336:G336"/>
    <mergeCell ref="D337:G337"/>
    <mergeCell ref="D338:G338"/>
    <mergeCell ref="D327:G327"/>
    <mergeCell ref="D328:G328"/>
    <mergeCell ref="D329:G329"/>
    <mergeCell ref="D330:G330"/>
    <mergeCell ref="D331:G331"/>
    <mergeCell ref="D332:G332"/>
    <mergeCell ref="D346:G346"/>
    <mergeCell ref="D347:G347"/>
    <mergeCell ref="D348:G348"/>
    <mergeCell ref="D349:G349"/>
    <mergeCell ref="D350:G350"/>
    <mergeCell ref="C352:H352"/>
    <mergeCell ref="D339:G339"/>
    <mergeCell ref="D340:G340"/>
    <mergeCell ref="D341:G341"/>
    <mergeCell ref="D343:G343"/>
    <mergeCell ref="D344:E344"/>
    <mergeCell ref="D345:G345"/>
    <mergeCell ref="D359:G359"/>
    <mergeCell ref="D360:G360"/>
    <mergeCell ref="D361:G361"/>
    <mergeCell ref="C362:H362"/>
    <mergeCell ref="D363:G363"/>
    <mergeCell ref="D364:E364"/>
    <mergeCell ref="C353:H353"/>
    <mergeCell ref="D354:G354"/>
    <mergeCell ref="D355:E355"/>
    <mergeCell ref="D356:G356"/>
    <mergeCell ref="D357:G357"/>
    <mergeCell ref="D358:G358"/>
    <mergeCell ref="D372:G372"/>
    <mergeCell ref="D373:E373"/>
    <mergeCell ref="D374:G374"/>
    <mergeCell ref="D375:G375"/>
    <mergeCell ref="D376:G376"/>
    <mergeCell ref="D377:G377"/>
    <mergeCell ref="D365:G365"/>
    <mergeCell ref="D366:G366"/>
    <mergeCell ref="D367:G367"/>
    <mergeCell ref="D368:G368"/>
    <mergeCell ref="D369:G369"/>
    <mergeCell ref="D370:G370"/>
    <mergeCell ref="D385:G385"/>
    <mergeCell ref="D386:G386"/>
    <mergeCell ref="D387:G387"/>
    <mergeCell ref="D388:G388"/>
    <mergeCell ref="D389:G389"/>
    <mergeCell ref="D390:G390"/>
    <mergeCell ref="D378:G378"/>
    <mergeCell ref="D379:G379"/>
    <mergeCell ref="C381:H381"/>
    <mergeCell ref="C382:H382"/>
    <mergeCell ref="D383:G383"/>
    <mergeCell ref="D384:E384"/>
    <mergeCell ref="D397:G397"/>
    <mergeCell ref="D398:G398"/>
    <mergeCell ref="D399:G399"/>
    <mergeCell ref="D401:G401"/>
    <mergeCell ref="D402:E402"/>
    <mergeCell ref="D403:G403"/>
    <mergeCell ref="C391:H391"/>
    <mergeCell ref="D392:G392"/>
    <mergeCell ref="D393:E393"/>
    <mergeCell ref="D394:G394"/>
    <mergeCell ref="D395:G395"/>
    <mergeCell ref="D396:G396"/>
    <mergeCell ref="C411:H411"/>
    <mergeCell ref="D412:G412"/>
    <mergeCell ref="D413:E413"/>
    <mergeCell ref="D414:G414"/>
    <mergeCell ref="D415:G415"/>
    <mergeCell ref="D416:G416"/>
    <mergeCell ref="D404:G404"/>
    <mergeCell ref="D405:G405"/>
    <mergeCell ref="D406:G406"/>
    <mergeCell ref="D407:G407"/>
    <mergeCell ref="D408:G408"/>
    <mergeCell ref="C410:H410"/>
    <mergeCell ref="D423:G423"/>
    <mergeCell ref="D424:G424"/>
    <mergeCell ref="D425:G425"/>
    <mergeCell ref="D426:G426"/>
    <mergeCell ref="D427:G427"/>
    <mergeCell ref="D428:G428"/>
    <mergeCell ref="D417:G417"/>
    <mergeCell ref="D418:G418"/>
    <mergeCell ref="D419:G419"/>
    <mergeCell ref="C420:H420"/>
    <mergeCell ref="D421:G421"/>
    <mergeCell ref="D422:E422"/>
    <mergeCell ref="D436:G436"/>
    <mergeCell ref="D437:G437"/>
    <mergeCell ref="C439:H439"/>
    <mergeCell ref="C440:H440"/>
    <mergeCell ref="D441:G441"/>
    <mergeCell ref="D442:E442"/>
    <mergeCell ref="D430:G430"/>
    <mergeCell ref="D431:E431"/>
    <mergeCell ref="D432:G432"/>
    <mergeCell ref="D433:G433"/>
    <mergeCell ref="D434:G434"/>
    <mergeCell ref="D435:G435"/>
    <mergeCell ref="C449:H449"/>
    <mergeCell ref="D450:G450"/>
    <mergeCell ref="D451:E451"/>
    <mergeCell ref="D452:G452"/>
    <mergeCell ref="D453:G453"/>
    <mergeCell ref="D454:G454"/>
    <mergeCell ref="D443:G443"/>
    <mergeCell ref="D444:G444"/>
    <mergeCell ref="D445:G445"/>
    <mergeCell ref="D446:G446"/>
    <mergeCell ref="D447:G447"/>
    <mergeCell ref="D448:G448"/>
    <mergeCell ref="D462:G462"/>
    <mergeCell ref="D463:G463"/>
    <mergeCell ref="D464:G464"/>
    <mergeCell ref="D465:G465"/>
    <mergeCell ref="D466:G466"/>
    <mergeCell ref="C468:H468"/>
    <mergeCell ref="D455:G455"/>
    <mergeCell ref="D456:G456"/>
    <mergeCell ref="D457:G457"/>
    <mergeCell ref="D459:G459"/>
    <mergeCell ref="D460:E460"/>
    <mergeCell ref="D461:G461"/>
    <mergeCell ref="D475:G475"/>
    <mergeCell ref="D476:G476"/>
    <mergeCell ref="D477:G477"/>
    <mergeCell ref="C478:H478"/>
    <mergeCell ref="D479:G479"/>
    <mergeCell ref="D480:E480"/>
    <mergeCell ref="C469:H469"/>
    <mergeCell ref="D470:G470"/>
    <mergeCell ref="D471:E471"/>
    <mergeCell ref="D472:G472"/>
    <mergeCell ref="D473:G473"/>
    <mergeCell ref="D474:G474"/>
    <mergeCell ref="D488:G488"/>
    <mergeCell ref="D489:E489"/>
    <mergeCell ref="D490:G490"/>
    <mergeCell ref="D491:G491"/>
    <mergeCell ref="D492:G492"/>
    <mergeCell ref="D493:G493"/>
    <mergeCell ref="D481:G481"/>
    <mergeCell ref="D482:G482"/>
    <mergeCell ref="D483:G483"/>
    <mergeCell ref="D484:G484"/>
    <mergeCell ref="D485:G485"/>
    <mergeCell ref="D486:G486"/>
    <mergeCell ref="D501:G501"/>
    <mergeCell ref="D502:G502"/>
    <mergeCell ref="D503:G503"/>
    <mergeCell ref="D504:G504"/>
    <mergeCell ref="D505:G505"/>
    <mergeCell ref="D506:G506"/>
    <mergeCell ref="D494:G494"/>
    <mergeCell ref="D495:G495"/>
    <mergeCell ref="C497:H497"/>
    <mergeCell ref="C498:H498"/>
    <mergeCell ref="D499:G499"/>
    <mergeCell ref="D500:E500"/>
    <mergeCell ref="D513:G513"/>
    <mergeCell ref="D514:G514"/>
    <mergeCell ref="D515:G515"/>
    <mergeCell ref="D517:G517"/>
    <mergeCell ref="D518:E518"/>
    <mergeCell ref="D519:G519"/>
    <mergeCell ref="C507:H507"/>
    <mergeCell ref="D508:G508"/>
    <mergeCell ref="D509:E509"/>
    <mergeCell ref="D510:G510"/>
    <mergeCell ref="D511:G511"/>
    <mergeCell ref="D512:G512"/>
    <mergeCell ref="C527:H527"/>
    <mergeCell ref="D528:G528"/>
    <mergeCell ref="D529:E529"/>
    <mergeCell ref="D530:G530"/>
    <mergeCell ref="D531:G531"/>
    <mergeCell ref="D532:G532"/>
    <mergeCell ref="D520:G520"/>
    <mergeCell ref="D521:G521"/>
    <mergeCell ref="D522:G522"/>
    <mergeCell ref="D523:G523"/>
    <mergeCell ref="D524:G524"/>
    <mergeCell ref="C526:H526"/>
    <mergeCell ref="D539:G539"/>
    <mergeCell ref="D540:G540"/>
    <mergeCell ref="D541:G541"/>
    <mergeCell ref="D542:G542"/>
    <mergeCell ref="D543:G543"/>
    <mergeCell ref="D544:G544"/>
    <mergeCell ref="D533:G533"/>
    <mergeCell ref="D534:G534"/>
    <mergeCell ref="D535:G535"/>
    <mergeCell ref="C536:H536"/>
    <mergeCell ref="D537:G537"/>
    <mergeCell ref="D538:E538"/>
    <mergeCell ref="D552:G552"/>
    <mergeCell ref="D553:G553"/>
    <mergeCell ref="C555:H555"/>
    <mergeCell ref="C556:H556"/>
    <mergeCell ref="D557:G557"/>
    <mergeCell ref="D558:E558"/>
    <mergeCell ref="D546:G546"/>
    <mergeCell ref="D547:E547"/>
    <mergeCell ref="D548:G548"/>
    <mergeCell ref="D549:G549"/>
    <mergeCell ref="D550:G550"/>
    <mergeCell ref="D551:G551"/>
    <mergeCell ref="C565:H565"/>
    <mergeCell ref="D566:G566"/>
    <mergeCell ref="D567:E567"/>
    <mergeCell ref="D568:G568"/>
    <mergeCell ref="D569:G569"/>
    <mergeCell ref="D570:G570"/>
    <mergeCell ref="D559:G559"/>
    <mergeCell ref="D560:G560"/>
    <mergeCell ref="D561:G561"/>
    <mergeCell ref="D562:G562"/>
    <mergeCell ref="D563:G563"/>
    <mergeCell ref="D564:G564"/>
    <mergeCell ref="D578:G578"/>
    <mergeCell ref="D579:G579"/>
    <mergeCell ref="D580:G580"/>
    <mergeCell ref="D581:G581"/>
    <mergeCell ref="D582:G582"/>
    <mergeCell ref="C584:H584"/>
    <mergeCell ref="D571:G571"/>
    <mergeCell ref="D572:G572"/>
    <mergeCell ref="D573:G573"/>
    <mergeCell ref="D575:G575"/>
    <mergeCell ref="D576:E576"/>
    <mergeCell ref="D577:G577"/>
    <mergeCell ref="D591:G591"/>
    <mergeCell ref="D592:G592"/>
    <mergeCell ref="D593:G593"/>
    <mergeCell ref="C594:H594"/>
    <mergeCell ref="D595:G595"/>
    <mergeCell ref="D596:E596"/>
    <mergeCell ref="C585:H585"/>
    <mergeCell ref="D586:G586"/>
    <mergeCell ref="D587:E587"/>
    <mergeCell ref="D588:G588"/>
    <mergeCell ref="D589:G589"/>
    <mergeCell ref="D590:G590"/>
    <mergeCell ref="D610:G610"/>
    <mergeCell ref="D611:G611"/>
    <mergeCell ref="D604:G604"/>
    <mergeCell ref="D605:E605"/>
    <mergeCell ref="D606:G606"/>
    <mergeCell ref="D607:G607"/>
    <mergeCell ref="D608:G608"/>
    <mergeCell ref="D609:G609"/>
    <mergeCell ref="D597:G597"/>
    <mergeCell ref="D598:G598"/>
    <mergeCell ref="D599:G599"/>
    <mergeCell ref="D600:G600"/>
    <mergeCell ref="D601:G601"/>
    <mergeCell ref="D602:G60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97492C-F750-4E7C-884D-07E4DBF38173}">
  <sheetPr>
    <pageSetUpPr fitToPage="1"/>
  </sheetPr>
  <dimension ref="C1:R27"/>
  <sheetViews>
    <sheetView tabSelected="1" zoomScaleNormal="100" workbookViewId="0">
      <selection activeCell="D26" sqref="D26:G26"/>
    </sheetView>
  </sheetViews>
  <sheetFormatPr baseColWidth="10" defaultRowHeight="15" x14ac:dyDescent="0.25"/>
  <cols>
    <col min="1" max="2" width="11.42578125" style="14"/>
    <col min="3" max="3" width="32.7109375" style="14" customWidth="1"/>
    <col min="4" max="4" width="14" style="14" customWidth="1"/>
    <col min="5" max="5" width="16.5703125" style="14" customWidth="1"/>
    <col min="6" max="6" width="3.5703125" style="14" customWidth="1"/>
    <col min="7" max="7" width="11.42578125" style="14"/>
    <col min="8" max="8" width="27.5703125" style="14" customWidth="1"/>
    <col min="9" max="9" width="19.85546875" style="14" customWidth="1"/>
    <col min="10" max="13" width="11.42578125" style="14"/>
    <col min="14" max="18" width="11.42578125" style="40"/>
    <col min="19" max="16384" width="11.42578125" style="14"/>
  </cols>
  <sheetData>
    <row r="1" spans="3:18" ht="15.75" thickBot="1" x14ac:dyDescent="0.3"/>
    <row r="2" spans="3:18" ht="19.5" thickBot="1" x14ac:dyDescent="0.35">
      <c r="C2" s="119" t="s">
        <v>62</v>
      </c>
      <c r="D2" s="120"/>
      <c r="E2" s="120"/>
      <c r="F2" s="120"/>
      <c r="G2" s="120"/>
      <c r="H2" s="121"/>
    </row>
    <row r="3" spans="3:18" ht="15.75" thickBot="1" x14ac:dyDescent="0.3"/>
    <row r="4" spans="3:18" ht="15.75" thickBot="1" x14ac:dyDescent="0.3">
      <c r="D4" s="15" t="s">
        <v>0</v>
      </c>
      <c r="E4" s="137" t="s">
        <v>16</v>
      </c>
      <c r="F4" s="138"/>
      <c r="G4" s="15" t="s">
        <v>15</v>
      </c>
      <c r="H4" s="16" t="s">
        <v>94</v>
      </c>
    </row>
    <row r="5" spans="3:18" ht="15.75" thickBot="1" x14ac:dyDescent="0.3">
      <c r="C5" s="17" t="s">
        <v>27</v>
      </c>
      <c r="D5" s="5"/>
      <c r="E5" s="139"/>
      <c r="F5" s="140"/>
      <c r="G5" s="5"/>
      <c r="H5" s="8"/>
    </row>
    <row r="6" spans="3:18" ht="15.75" thickBot="1" x14ac:dyDescent="0.3">
      <c r="C6" s="20"/>
      <c r="D6" s="21"/>
      <c r="E6" s="41">
        <f>+E5</f>
        <v>0</v>
      </c>
      <c r="F6" s="41"/>
      <c r="G6" s="41">
        <f>+G5</f>
        <v>0</v>
      </c>
      <c r="H6" s="22"/>
    </row>
    <row r="7" spans="3:18" ht="15.75" thickBot="1" x14ac:dyDescent="0.3">
      <c r="C7" s="23" t="s">
        <v>40</v>
      </c>
      <c r="D7" s="7"/>
      <c r="E7" s="25"/>
    </row>
    <row r="8" spans="3:18" s="20" customFormat="1" ht="15.75" thickBot="1" x14ac:dyDescent="0.3">
      <c r="N8" s="42"/>
      <c r="O8" s="42"/>
      <c r="P8" s="42"/>
      <c r="Q8" s="42"/>
      <c r="R8" s="42"/>
    </row>
    <row r="9" spans="3:18" ht="17.25" thickBot="1" x14ac:dyDescent="0.3">
      <c r="C9" s="99" t="s">
        <v>41</v>
      </c>
      <c r="D9" s="100"/>
      <c r="E9" s="100"/>
      <c r="F9" s="100"/>
      <c r="G9" s="100"/>
      <c r="H9" s="101"/>
    </row>
    <row r="10" spans="3:18" ht="18.75" x14ac:dyDescent="0.3">
      <c r="C10" s="26" t="s">
        <v>29</v>
      </c>
      <c r="D10" s="92" t="str">
        <f>+IF('verificación F-22'!D6="","",'verificación F-22'!D6)</f>
        <v/>
      </c>
      <c r="E10" s="93"/>
      <c r="F10" s="93"/>
      <c r="G10" s="94"/>
      <c r="H10" s="27"/>
    </row>
    <row r="11" spans="3:18" ht="19.5" thickBot="1" x14ac:dyDescent="0.35">
      <c r="C11" s="26" t="s">
        <v>42</v>
      </c>
      <c r="D11" s="135" t="str">
        <f>+IF('verificación F-22'!D7="","",'verificación F-22'!D7)</f>
        <v/>
      </c>
      <c r="E11" s="136"/>
      <c r="F11" s="28" t="s">
        <v>43</v>
      </c>
      <c r="G11" s="78" t="str">
        <f>IF('verificación F-22'!G7="","",'verificación F-22'!G7)</f>
        <v/>
      </c>
      <c r="H11" s="27"/>
    </row>
    <row r="12" spans="3:18" ht="16.5" x14ac:dyDescent="0.25">
      <c r="C12" s="141" t="s">
        <v>46</v>
      </c>
      <c r="D12" s="142"/>
      <c r="E12" s="142"/>
      <c r="F12" s="142"/>
      <c r="G12" s="142"/>
      <c r="H12" s="143"/>
    </row>
    <row r="13" spans="3:18" ht="18.75" x14ac:dyDescent="0.25">
      <c r="C13" s="43" t="s">
        <v>47</v>
      </c>
      <c r="D13" s="97"/>
      <c r="E13" s="97"/>
      <c r="F13" s="97"/>
      <c r="G13" s="97"/>
      <c r="H13" s="44"/>
    </row>
    <row r="14" spans="3:18" ht="19.5" thickBot="1" x14ac:dyDescent="0.35">
      <c r="C14" s="30" t="s">
        <v>51</v>
      </c>
      <c r="D14" s="132"/>
      <c r="E14" s="133"/>
      <c r="F14" s="133"/>
      <c r="G14" s="134"/>
      <c r="H14" s="45" t="s">
        <v>45</v>
      </c>
      <c r="I14" s="32"/>
    </row>
    <row r="15" spans="3:18" ht="17.25" thickBot="1" x14ac:dyDescent="0.3">
      <c r="C15" s="99" t="s">
        <v>41</v>
      </c>
      <c r="D15" s="100"/>
      <c r="E15" s="100"/>
      <c r="F15" s="100"/>
      <c r="G15" s="100"/>
      <c r="H15" s="101"/>
    </row>
    <row r="16" spans="3:18" ht="18.75" x14ac:dyDescent="0.3">
      <c r="C16" s="33" t="s">
        <v>29</v>
      </c>
      <c r="D16" s="92" t="str">
        <f>+IF('verificación F-22'!D15="","",'verificación F-22'!D15)</f>
        <v/>
      </c>
      <c r="E16" s="93"/>
      <c r="F16" s="93"/>
      <c r="G16" s="94"/>
      <c r="H16" s="34"/>
    </row>
    <row r="17" spans="3:8" ht="19.5" thickBot="1" x14ac:dyDescent="0.35">
      <c r="C17" s="26" t="s">
        <v>42</v>
      </c>
      <c r="D17" s="95" t="str">
        <f>+IF(D11="","",D11)</f>
        <v/>
      </c>
      <c r="E17" s="96"/>
      <c r="F17" s="28" t="str">
        <f>+F11</f>
        <v>-</v>
      </c>
      <c r="G17" s="46" t="str">
        <f>+IF(G11="","",G11)</f>
        <v/>
      </c>
      <c r="H17" s="27"/>
    </row>
    <row r="18" spans="3:8" ht="17.25" thickBot="1" x14ac:dyDescent="0.3">
      <c r="C18" s="129" t="s">
        <v>46</v>
      </c>
      <c r="D18" s="130"/>
      <c r="E18" s="130"/>
      <c r="F18" s="130"/>
      <c r="G18" s="130"/>
      <c r="H18" s="131"/>
    </row>
    <row r="19" spans="3:8" ht="18.75" x14ac:dyDescent="0.25">
      <c r="C19" s="47" t="s">
        <v>47</v>
      </c>
      <c r="D19" s="97"/>
      <c r="E19" s="97"/>
      <c r="F19" s="97"/>
      <c r="G19" s="97"/>
      <c r="H19" s="48"/>
    </row>
    <row r="20" spans="3:8" ht="19.5" thickBot="1" x14ac:dyDescent="0.35">
      <c r="C20" s="30" t="s">
        <v>51</v>
      </c>
      <c r="D20" s="132"/>
      <c r="E20" s="133"/>
      <c r="F20" s="133"/>
      <c r="G20" s="134"/>
      <c r="H20" s="45" t="s">
        <v>44</v>
      </c>
    </row>
    <row r="21" spans="3:8" ht="17.25" thickBot="1" x14ac:dyDescent="0.3">
      <c r="C21" s="99" t="s">
        <v>41</v>
      </c>
      <c r="D21" s="100"/>
      <c r="E21" s="100"/>
      <c r="F21" s="100"/>
      <c r="G21" s="100"/>
      <c r="H21" s="101"/>
    </row>
    <row r="22" spans="3:8" ht="18.75" x14ac:dyDescent="0.3">
      <c r="C22" s="33" t="s">
        <v>29</v>
      </c>
      <c r="D22" s="92" t="str">
        <f>+IF('verificación F-22'!D24="","",'verificación F-22'!D24)</f>
        <v/>
      </c>
      <c r="E22" s="93"/>
      <c r="F22" s="93"/>
      <c r="G22" s="94"/>
      <c r="H22" s="34"/>
    </row>
    <row r="23" spans="3:8" ht="19.5" thickBot="1" x14ac:dyDescent="0.35">
      <c r="C23" s="26" t="s">
        <v>42</v>
      </c>
      <c r="D23" s="95" t="str">
        <f>+D17</f>
        <v/>
      </c>
      <c r="E23" s="96"/>
      <c r="F23" s="28" t="str">
        <f>+F17</f>
        <v>-</v>
      </c>
      <c r="G23" s="46" t="str">
        <f>+G17</f>
        <v/>
      </c>
      <c r="H23" s="27"/>
    </row>
    <row r="24" spans="3:8" ht="17.25" thickBot="1" x14ac:dyDescent="0.3">
      <c r="C24" s="129" t="s">
        <v>46</v>
      </c>
      <c r="D24" s="130"/>
      <c r="E24" s="130"/>
      <c r="F24" s="130"/>
      <c r="G24" s="130"/>
      <c r="H24" s="131"/>
    </row>
    <row r="25" spans="3:8" ht="18.75" x14ac:dyDescent="0.25">
      <c r="C25" s="47" t="s">
        <v>47</v>
      </c>
      <c r="D25" s="97"/>
      <c r="E25" s="97"/>
      <c r="F25" s="97"/>
      <c r="G25" s="97"/>
      <c r="H25" s="48"/>
    </row>
    <row r="26" spans="3:8" ht="19.5" thickBot="1" x14ac:dyDescent="0.35">
      <c r="C26" s="30" t="s">
        <v>51</v>
      </c>
      <c r="D26" s="132"/>
      <c r="E26" s="133"/>
      <c r="F26" s="133"/>
      <c r="G26" s="134"/>
      <c r="H26" s="45" t="s">
        <v>44</v>
      </c>
    </row>
    <row r="27" spans="3:8" x14ac:dyDescent="0.25">
      <c r="D27" s="21"/>
      <c r="E27" s="21"/>
      <c r="F27" s="21"/>
      <c r="G27" s="21"/>
      <c r="H27" s="22"/>
    </row>
  </sheetData>
  <sheetProtection algorithmName="SHA-512" hashValue="R5HfGcMTJIED/g5ICbKz90dSiqyMEixc+EB8keGDMNLNSezJ6whX9zaZXl8mDTLv8BicSRSwEtNpKAeZDi53dw==" saltValue="qtO4PTmHt6XMcGFRZR+aGg==" spinCount="100000" sheet="1" objects="1" scenarios="1"/>
  <mergeCells count="21">
    <mergeCell ref="D11:E11"/>
    <mergeCell ref="D16:G16"/>
    <mergeCell ref="C2:H2"/>
    <mergeCell ref="E4:F4"/>
    <mergeCell ref="E5:F5"/>
    <mergeCell ref="C9:H9"/>
    <mergeCell ref="D10:G10"/>
    <mergeCell ref="C12:H12"/>
    <mergeCell ref="D13:G13"/>
    <mergeCell ref="D14:G14"/>
    <mergeCell ref="C15:H15"/>
    <mergeCell ref="D17:E17"/>
    <mergeCell ref="C24:H24"/>
    <mergeCell ref="D25:G25"/>
    <mergeCell ref="D26:G26"/>
    <mergeCell ref="C18:H18"/>
    <mergeCell ref="D19:G19"/>
    <mergeCell ref="D20:G20"/>
    <mergeCell ref="C21:H21"/>
    <mergeCell ref="D23:E23"/>
    <mergeCell ref="D22:G22"/>
  </mergeCells>
  <pageMargins left="0.70866141732283472" right="0.70866141732283472" top="0.74803149606299213" bottom="0.74803149606299213" header="0.31496062992125984" footer="0.31496062992125984"/>
  <pageSetup scale="51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71A5BD8F-C3ED-4BB0-8582-679C6737F3F7}">
          <x14:formula1>
            <xm:f>'2022'!$A$2:$A$32</xm:f>
          </x14:formula1>
          <xm:sqref>D5</xm:sqref>
        </x14:dataValidation>
        <x14:dataValidation type="list" allowBlank="1" showInputMessage="1" showErrorMessage="1" xr:uid="{5619EC52-C47B-41D4-A920-884CF5AA9F7F}">
          <x14:formula1>
            <xm:f>'2022'!$O$2:$O$13</xm:f>
          </x14:formula1>
          <xm:sqref>E5 F27</xm:sqref>
        </x14:dataValidation>
        <x14:dataValidation type="list" allowBlank="1" showInputMessage="1" showErrorMessage="1" xr:uid="{EA960BFF-AAA6-45FB-82D4-3C86B58FE3BA}">
          <x14:formula1>
            <xm:f>estrato!$J$8:$J$11</xm:f>
          </x14:formula1>
          <xm:sqref>D13:G13 D19:G19 D25:G25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A04265-270E-419D-9CDA-9B78E95E5805}">
  <sheetPr>
    <pageSetUpPr fitToPage="1"/>
  </sheetPr>
  <dimension ref="C1:R719"/>
  <sheetViews>
    <sheetView zoomScale="70" zoomScaleNormal="70" workbookViewId="0">
      <selection activeCell="X12" sqref="X12"/>
    </sheetView>
  </sheetViews>
  <sheetFormatPr baseColWidth="10" defaultRowHeight="15" x14ac:dyDescent="0.25"/>
  <cols>
    <col min="1" max="2" width="11.42578125" style="14"/>
    <col min="3" max="3" width="32.7109375" style="14" customWidth="1"/>
    <col min="4" max="4" width="14" style="14" customWidth="1"/>
    <col min="5" max="5" width="16.5703125" style="14" customWidth="1"/>
    <col min="6" max="6" width="3.5703125" style="14" customWidth="1"/>
    <col min="7" max="7" width="11.42578125" style="14"/>
    <col min="8" max="8" width="27.5703125" style="14" customWidth="1"/>
    <col min="9" max="9" width="19.85546875" style="14" customWidth="1"/>
    <col min="10" max="10" width="11.42578125" style="14" hidden="1" customWidth="1"/>
    <col min="11" max="11" width="8.5703125" style="21" hidden="1" customWidth="1"/>
    <col min="12" max="14" width="12.5703125" style="14" hidden="1" customWidth="1"/>
    <col min="15" max="18" width="11.42578125" style="14" hidden="1" customWidth="1"/>
    <col min="19" max="21" width="0" style="14" hidden="1" customWidth="1"/>
    <col min="22" max="16384" width="11.42578125" style="14"/>
  </cols>
  <sheetData>
    <row r="1" spans="3:17" ht="15.75" thickBot="1" x14ac:dyDescent="0.3"/>
    <row r="2" spans="3:17" ht="19.5" thickBot="1" x14ac:dyDescent="0.35">
      <c r="C2" s="106" t="s">
        <v>49</v>
      </c>
      <c r="D2" s="107"/>
      <c r="E2" s="107"/>
      <c r="F2" s="107"/>
      <c r="G2" s="107"/>
      <c r="H2" s="108"/>
    </row>
    <row r="4" spans="3:17" s="20" customFormat="1" ht="15.75" thickBot="1" x14ac:dyDescent="0.3"/>
    <row r="5" spans="3:17" ht="17.25" thickBot="1" x14ac:dyDescent="0.3">
      <c r="C5" s="151" t="s">
        <v>52</v>
      </c>
      <c r="D5" s="152"/>
      <c r="E5" s="152"/>
      <c r="F5" s="152"/>
      <c r="G5" s="152"/>
      <c r="H5" s="153"/>
    </row>
    <row r="6" spans="3:17" ht="17.25" thickBot="1" x14ac:dyDescent="0.3">
      <c r="C6" s="49" t="s">
        <v>61</v>
      </c>
      <c r="D6" s="9">
        <v>1</v>
      </c>
      <c r="E6" s="50"/>
      <c r="F6" s="50"/>
      <c r="G6" s="50"/>
      <c r="H6" s="51"/>
      <c r="J6" s="52" t="str">
        <f>+'Empresa principal'!D10</f>
        <v/>
      </c>
    </row>
    <row r="7" spans="3:17" ht="18.75" x14ac:dyDescent="0.3">
      <c r="C7" s="26" t="s">
        <v>55</v>
      </c>
      <c r="D7" s="116" t="str">
        <f>IF('Empresa principal'!D10="","",'Empresa principal'!D10)</f>
        <v/>
      </c>
      <c r="E7" s="117"/>
      <c r="F7" s="117"/>
      <c r="G7" s="118"/>
      <c r="H7" s="53"/>
    </row>
    <row r="8" spans="3:17" ht="19.5" thickBot="1" x14ac:dyDescent="0.35">
      <c r="C8" s="26" t="s">
        <v>42</v>
      </c>
      <c r="D8" s="135" t="str">
        <f>+IF('verificación F-22'!D36="","",'verificación F-22'!D36)</f>
        <v/>
      </c>
      <c r="E8" s="136"/>
      <c r="F8" s="77" t="s">
        <v>43</v>
      </c>
      <c r="G8" s="78" t="str">
        <f>+IF('verificación F-22'!G36="","",'verificación F-22'!G36)</f>
        <v/>
      </c>
      <c r="H8" s="27"/>
    </row>
    <row r="9" spans="3:17" ht="17.25" thickBot="1" x14ac:dyDescent="0.3">
      <c r="C9" s="141" t="s">
        <v>46</v>
      </c>
      <c r="D9" s="142"/>
      <c r="E9" s="142"/>
      <c r="F9" s="142"/>
      <c r="G9" s="142"/>
      <c r="H9" s="143"/>
    </row>
    <row r="10" spans="3:17" ht="18.75" x14ac:dyDescent="0.25">
      <c r="C10" s="54" t="s">
        <v>47</v>
      </c>
      <c r="D10" s="97"/>
      <c r="E10" s="97"/>
      <c r="F10" s="97"/>
      <c r="G10" s="97"/>
      <c r="H10" s="55"/>
    </row>
    <row r="11" spans="3:17" ht="18.75" x14ac:dyDescent="0.3">
      <c r="C11" s="56" t="s">
        <v>51</v>
      </c>
      <c r="D11" s="145"/>
      <c r="E11" s="146"/>
      <c r="F11" s="146"/>
      <c r="G11" s="147"/>
      <c r="H11" s="57" t="s">
        <v>45</v>
      </c>
      <c r="I11" s="32"/>
      <c r="L11" s="144" t="s">
        <v>15</v>
      </c>
      <c r="M11" s="144"/>
      <c r="N11" s="144"/>
    </row>
    <row r="12" spans="3:17" ht="19.5" thickBot="1" x14ac:dyDescent="0.3">
      <c r="C12" s="58" t="s">
        <v>50</v>
      </c>
      <c r="D12" s="148"/>
      <c r="E12" s="148"/>
      <c r="F12" s="148"/>
      <c r="G12" s="148"/>
      <c r="H12" s="59"/>
      <c r="K12" s="21" t="s">
        <v>91</v>
      </c>
      <c r="L12" s="14">
        <v>2022</v>
      </c>
      <c r="M12" s="14">
        <v>2023</v>
      </c>
      <c r="N12" s="14">
        <v>2024</v>
      </c>
    </row>
    <row r="13" spans="3:17" hidden="1" x14ac:dyDescent="0.25">
      <c r="C13" s="14" t="s">
        <v>58</v>
      </c>
      <c r="D13" s="60">
        <f>+D12*D11</f>
        <v>0</v>
      </c>
      <c r="K13" s="61" t="s">
        <v>80</v>
      </c>
      <c r="L13" s="61">
        <v>2022</v>
      </c>
      <c r="M13" s="61">
        <v>2023</v>
      </c>
      <c r="N13" s="61">
        <v>2024</v>
      </c>
    </row>
    <row r="14" spans="3:17" x14ac:dyDescent="0.25">
      <c r="K14" s="61">
        <v>1</v>
      </c>
      <c r="L14" s="62">
        <f>+D13</f>
        <v>0</v>
      </c>
      <c r="M14" s="62">
        <f>+D24</f>
        <v>0</v>
      </c>
      <c r="N14" s="62">
        <f>+D35</f>
        <v>0</v>
      </c>
      <c r="O14" s="14">
        <v>13</v>
      </c>
      <c r="P14" s="14">
        <f>11+O14</f>
        <v>24</v>
      </c>
      <c r="Q14" s="14">
        <f>11+P14</f>
        <v>35</v>
      </c>
    </row>
    <row r="15" spans="3:17" s="20" customFormat="1" ht="15.75" thickBot="1" x14ac:dyDescent="0.3">
      <c r="K15" s="61">
        <v>2</v>
      </c>
      <c r="L15" s="62">
        <f>+D49</f>
        <v>0</v>
      </c>
      <c r="M15" s="62">
        <f>+D60</f>
        <v>0</v>
      </c>
      <c r="N15" s="62">
        <f>+D71</f>
        <v>0</v>
      </c>
      <c r="O15" s="20">
        <v>49</v>
      </c>
      <c r="P15" s="14">
        <f t="shared" ref="P15:Q33" si="0">11+O15</f>
        <v>60</v>
      </c>
      <c r="Q15" s="14">
        <f t="shared" si="0"/>
        <v>71</v>
      </c>
    </row>
    <row r="16" spans="3:17" ht="17.25" thickBot="1" x14ac:dyDescent="0.3">
      <c r="C16" s="151" t="s">
        <v>52</v>
      </c>
      <c r="D16" s="152"/>
      <c r="E16" s="152"/>
      <c r="F16" s="152"/>
      <c r="G16" s="152"/>
      <c r="H16" s="153"/>
      <c r="K16" s="61">
        <v>3</v>
      </c>
      <c r="L16" s="62">
        <f>+D85</f>
        <v>0</v>
      </c>
      <c r="M16" s="62">
        <f>+D96</f>
        <v>0</v>
      </c>
      <c r="N16" s="62">
        <f>+D107</f>
        <v>0</v>
      </c>
      <c r="O16" s="14">
        <v>85</v>
      </c>
      <c r="P16" s="14">
        <f t="shared" si="0"/>
        <v>96</v>
      </c>
      <c r="Q16" s="14">
        <f t="shared" si="0"/>
        <v>107</v>
      </c>
    </row>
    <row r="17" spans="3:17" ht="17.25" thickBot="1" x14ac:dyDescent="0.3">
      <c r="C17" s="49" t="s">
        <v>61</v>
      </c>
      <c r="D17" s="50">
        <f>+D6</f>
        <v>1</v>
      </c>
      <c r="E17" s="50"/>
      <c r="F17" s="50"/>
      <c r="G17" s="50"/>
      <c r="H17" s="51"/>
      <c r="K17" s="61">
        <v>4</v>
      </c>
      <c r="L17" s="62">
        <f>+D121</f>
        <v>0</v>
      </c>
      <c r="M17" s="62">
        <f>+D132</f>
        <v>0</v>
      </c>
      <c r="N17" s="62">
        <f>+D143</f>
        <v>0</v>
      </c>
      <c r="O17" s="14">
        <v>121</v>
      </c>
      <c r="P17" s="14">
        <f t="shared" si="0"/>
        <v>132</v>
      </c>
      <c r="Q17" s="14">
        <f t="shared" si="0"/>
        <v>143</v>
      </c>
    </row>
    <row r="18" spans="3:17" ht="18.75" x14ac:dyDescent="0.3">
      <c r="C18" s="26" t="s">
        <v>56</v>
      </c>
      <c r="D18" s="116" t="str">
        <f>IF('Empresa principal'!D16="","",'Empresa principal'!D16)</f>
        <v/>
      </c>
      <c r="E18" s="117"/>
      <c r="F18" s="117"/>
      <c r="G18" s="118"/>
      <c r="H18" s="53"/>
      <c r="K18" s="61">
        <v>5</v>
      </c>
      <c r="L18" s="62">
        <f>+D157</f>
        <v>0</v>
      </c>
      <c r="M18" s="62">
        <f>+D168</f>
        <v>0</v>
      </c>
      <c r="N18" s="62">
        <f>+D179</f>
        <v>0</v>
      </c>
      <c r="O18" s="14">
        <v>157</v>
      </c>
      <c r="P18" s="14">
        <f t="shared" si="0"/>
        <v>168</v>
      </c>
      <c r="Q18" s="14">
        <f t="shared" si="0"/>
        <v>179</v>
      </c>
    </row>
    <row r="19" spans="3:17" ht="19.5" thickBot="1" x14ac:dyDescent="0.35">
      <c r="C19" s="26" t="s">
        <v>42</v>
      </c>
      <c r="D19" s="63" t="str">
        <f>+IF(D8="","",D8)</f>
        <v/>
      </c>
      <c r="E19" s="64"/>
      <c r="F19" s="28" t="s">
        <v>43</v>
      </c>
      <c r="G19" s="46" t="str">
        <f>+IF(G8="","",G8)</f>
        <v/>
      </c>
      <c r="H19" s="27"/>
      <c r="K19" s="61">
        <v>6</v>
      </c>
      <c r="L19" s="62">
        <f>+D193</f>
        <v>0</v>
      </c>
      <c r="M19" s="62">
        <f>+D204</f>
        <v>0</v>
      </c>
      <c r="N19" s="62">
        <f>+D215</f>
        <v>0</v>
      </c>
      <c r="O19" s="14">
        <v>193</v>
      </c>
      <c r="P19" s="14">
        <f t="shared" si="0"/>
        <v>204</v>
      </c>
      <c r="Q19" s="14">
        <f t="shared" si="0"/>
        <v>215</v>
      </c>
    </row>
    <row r="20" spans="3:17" ht="17.25" thickBot="1" x14ac:dyDescent="0.3">
      <c r="C20" s="141" t="s">
        <v>46</v>
      </c>
      <c r="D20" s="142"/>
      <c r="E20" s="142"/>
      <c r="F20" s="142"/>
      <c r="G20" s="142"/>
      <c r="H20" s="143"/>
      <c r="K20" s="61">
        <v>7</v>
      </c>
      <c r="L20" s="62">
        <f>+D229</f>
        <v>0</v>
      </c>
      <c r="M20" s="62">
        <f>+D240</f>
        <v>0</v>
      </c>
      <c r="N20" s="62">
        <f>+D251</f>
        <v>0</v>
      </c>
      <c r="O20" s="14">
        <v>229</v>
      </c>
      <c r="P20" s="14">
        <f t="shared" si="0"/>
        <v>240</v>
      </c>
      <c r="Q20" s="14">
        <f t="shared" si="0"/>
        <v>251</v>
      </c>
    </row>
    <row r="21" spans="3:17" ht="18.75" x14ac:dyDescent="0.25">
      <c r="C21" s="54" t="s">
        <v>47</v>
      </c>
      <c r="D21" s="97"/>
      <c r="E21" s="97"/>
      <c r="F21" s="97"/>
      <c r="G21" s="97"/>
      <c r="H21" s="55"/>
      <c r="K21" s="61">
        <v>8</v>
      </c>
      <c r="L21" s="62">
        <f>+D265</f>
        <v>0</v>
      </c>
      <c r="M21" s="62">
        <f>+D276</f>
        <v>0</v>
      </c>
      <c r="N21" s="62">
        <f>+D287</f>
        <v>0</v>
      </c>
      <c r="O21" s="14">
        <v>265</v>
      </c>
      <c r="P21" s="14">
        <f t="shared" si="0"/>
        <v>276</v>
      </c>
      <c r="Q21" s="14">
        <f t="shared" si="0"/>
        <v>287</v>
      </c>
    </row>
    <row r="22" spans="3:17" ht="18.75" x14ac:dyDescent="0.3">
      <c r="C22" s="56" t="s">
        <v>51</v>
      </c>
      <c r="D22" s="145"/>
      <c r="E22" s="146"/>
      <c r="F22" s="146"/>
      <c r="G22" s="147"/>
      <c r="H22" s="57" t="s">
        <v>45</v>
      </c>
      <c r="I22" s="32"/>
      <c r="K22" s="61">
        <v>9</v>
      </c>
      <c r="L22" s="62">
        <f>+D301</f>
        <v>0</v>
      </c>
      <c r="M22" s="62">
        <f>+D312</f>
        <v>0</v>
      </c>
      <c r="N22" s="62">
        <f>+D323</f>
        <v>0</v>
      </c>
      <c r="O22" s="14">
        <v>301</v>
      </c>
      <c r="P22" s="14">
        <f t="shared" si="0"/>
        <v>312</v>
      </c>
      <c r="Q22" s="14">
        <f t="shared" si="0"/>
        <v>323</v>
      </c>
    </row>
    <row r="23" spans="3:17" ht="19.5" thickBot="1" x14ac:dyDescent="0.3">
      <c r="C23" s="58" t="s">
        <v>50</v>
      </c>
      <c r="D23" s="148"/>
      <c r="E23" s="148"/>
      <c r="F23" s="148"/>
      <c r="G23" s="148"/>
      <c r="H23" s="59"/>
      <c r="K23" s="61">
        <v>10</v>
      </c>
      <c r="L23" s="62">
        <f>+D337</f>
        <v>0</v>
      </c>
      <c r="M23" s="62">
        <f>+D348</f>
        <v>0</v>
      </c>
      <c r="N23" s="62">
        <f>+D359</f>
        <v>0</v>
      </c>
      <c r="O23" s="14">
        <v>337</v>
      </c>
      <c r="P23" s="14">
        <f t="shared" si="0"/>
        <v>348</v>
      </c>
      <c r="Q23" s="14">
        <f t="shared" si="0"/>
        <v>359</v>
      </c>
    </row>
    <row r="24" spans="3:17" hidden="1" x14ac:dyDescent="0.25">
      <c r="C24" s="14" t="s">
        <v>58</v>
      </c>
      <c r="D24" s="60">
        <f>+D23*D22</f>
        <v>0</v>
      </c>
      <c r="K24" s="61">
        <v>11</v>
      </c>
      <c r="L24" s="62">
        <f>+D373</f>
        <v>0</v>
      </c>
      <c r="M24" s="62">
        <f>+D384</f>
        <v>0</v>
      </c>
      <c r="N24" s="62">
        <f>+D395</f>
        <v>0</v>
      </c>
      <c r="O24" s="14">
        <v>373</v>
      </c>
      <c r="P24" s="14">
        <f t="shared" si="0"/>
        <v>384</v>
      </c>
      <c r="Q24" s="14">
        <f t="shared" si="0"/>
        <v>395</v>
      </c>
    </row>
    <row r="25" spans="3:17" x14ac:dyDescent="0.25">
      <c r="K25" s="61">
        <v>12</v>
      </c>
      <c r="L25" s="62">
        <f>+D409</f>
        <v>0</v>
      </c>
      <c r="M25" s="62">
        <f>+D420</f>
        <v>0</v>
      </c>
      <c r="N25" s="62">
        <f>+D431</f>
        <v>0</v>
      </c>
      <c r="O25" s="14">
        <v>409</v>
      </c>
      <c r="P25" s="14">
        <f t="shared" si="0"/>
        <v>420</v>
      </c>
      <c r="Q25" s="14">
        <f t="shared" si="0"/>
        <v>431</v>
      </c>
    </row>
    <row r="26" spans="3:17" s="20" customFormat="1" ht="15.75" thickBot="1" x14ac:dyDescent="0.3">
      <c r="K26" s="61">
        <v>13</v>
      </c>
      <c r="L26" s="62">
        <f>+D445</f>
        <v>0</v>
      </c>
      <c r="M26" s="62">
        <f>+D456</f>
        <v>0</v>
      </c>
      <c r="N26" s="62">
        <f>+D467</f>
        <v>0</v>
      </c>
      <c r="O26" s="20">
        <v>445</v>
      </c>
      <c r="P26" s="14">
        <f t="shared" si="0"/>
        <v>456</v>
      </c>
      <c r="Q26" s="14">
        <f t="shared" si="0"/>
        <v>467</v>
      </c>
    </row>
    <row r="27" spans="3:17" ht="17.25" thickBot="1" x14ac:dyDescent="0.3">
      <c r="C27" s="151" t="s">
        <v>52</v>
      </c>
      <c r="D27" s="152"/>
      <c r="E27" s="152"/>
      <c r="F27" s="152"/>
      <c r="G27" s="152"/>
      <c r="H27" s="153"/>
      <c r="K27" s="61">
        <v>14</v>
      </c>
      <c r="L27" s="62">
        <f>+D481</f>
        <v>0</v>
      </c>
      <c r="M27" s="62">
        <f>+D492</f>
        <v>0</v>
      </c>
      <c r="N27" s="62">
        <f>+D503</f>
        <v>0</v>
      </c>
      <c r="O27" s="14">
        <v>481</v>
      </c>
      <c r="P27" s="14">
        <f t="shared" si="0"/>
        <v>492</v>
      </c>
      <c r="Q27" s="14">
        <f t="shared" si="0"/>
        <v>503</v>
      </c>
    </row>
    <row r="28" spans="3:17" ht="17.25" thickBot="1" x14ac:dyDescent="0.3">
      <c r="C28" s="49" t="s">
        <v>61</v>
      </c>
      <c r="D28" s="50">
        <f>+D17</f>
        <v>1</v>
      </c>
      <c r="E28" s="50"/>
      <c r="F28" s="50"/>
      <c r="G28" s="50"/>
      <c r="H28" s="51"/>
      <c r="K28" s="61">
        <v>15</v>
      </c>
      <c r="L28" s="62">
        <f>+D517</f>
        <v>0</v>
      </c>
      <c r="M28" s="62">
        <f>+D528</f>
        <v>0</v>
      </c>
      <c r="N28" s="62">
        <f>+D539</f>
        <v>0</v>
      </c>
      <c r="O28" s="14">
        <v>517</v>
      </c>
      <c r="P28" s="14">
        <f t="shared" si="0"/>
        <v>528</v>
      </c>
      <c r="Q28" s="14">
        <f t="shared" si="0"/>
        <v>539</v>
      </c>
    </row>
    <row r="29" spans="3:17" ht="18.75" x14ac:dyDescent="0.3">
      <c r="C29" s="26" t="s">
        <v>57</v>
      </c>
      <c r="D29" s="116" t="str">
        <f>IF('Empresa principal'!D22="","",'Empresa principal'!D22)</f>
        <v/>
      </c>
      <c r="E29" s="117"/>
      <c r="F29" s="117"/>
      <c r="G29" s="118"/>
      <c r="H29" s="53"/>
      <c r="K29" s="61">
        <v>16</v>
      </c>
      <c r="L29" s="62">
        <f>+D553</f>
        <v>0</v>
      </c>
      <c r="M29" s="62">
        <f>+D564</f>
        <v>0</v>
      </c>
      <c r="N29" s="62">
        <f>+D575</f>
        <v>0</v>
      </c>
      <c r="O29" s="14">
        <v>553</v>
      </c>
      <c r="P29" s="14">
        <f t="shared" si="0"/>
        <v>564</v>
      </c>
      <c r="Q29" s="14">
        <f t="shared" si="0"/>
        <v>575</v>
      </c>
    </row>
    <row r="30" spans="3:17" ht="19.5" thickBot="1" x14ac:dyDescent="0.35">
      <c r="C30" s="26" t="s">
        <v>42</v>
      </c>
      <c r="D30" s="149" t="str">
        <f>+D19</f>
        <v/>
      </c>
      <c r="E30" s="150"/>
      <c r="F30" s="28" t="s">
        <v>43</v>
      </c>
      <c r="G30" s="46" t="str">
        <f>+G19</f>
        <v/>
      </c>
      <c r="H30" s="27"/>
      <c r="K30" s="61">
        <v>17</v>
      </c>
      <c r="L30" s="62">
        <f>+D589</f>
        <v>0</v>
      </c>
      <c r="M30" s="62">
        <f>+D600</f>
        <v>0</v>
      </c>
      <c r="N30" s="62">
        <f>+D611</f>
        <v>0</v>
      </c>
      <c r="O30" s="14">
        <v>589</v>
      </c>
      <c r="P30" s="14">
        <f t="shared" si="0"/>
        <v>600</v>
      </c>
      <c r="Q30" s="14">
        <f t="shared" si="0"/>
        <v>611</v>
      </c>
    </row>
    <row r="31" spans="3:17" ht="17.25" thickBot="1" x14ac:dyDescent="0.3">
      <c r="C31" s="141" t="s">
        <v>46</v>
      </c>
      <c r="D31" s="142"/>
      <c r="E31" s="142"/>
      <c r="F31" s="142"/>
      <c r="G31" s="142"/>
      <c r="H31" s="143"/>
      <c r="K31" s="61">
        <v>18</v>
      </c>
      <c r="L31" s="62">
        <f>+D625</f>
        <v>0</v>
      </c>
      <c r="M31" s="62">
        <f>+D636</f>
        <v>0</v>
      </c>
      <c r="N31" s="62">
        <f>+D647</f>
        <v>0</v>
      </c>
      <c r="O31" s="14">
        <v>625</v>
      </c>
      <c r="P31" s="14">
        <f t="shared" si="0"/>
        <v>636</v>
      </c>
      <c r="Q31" s="14">
        <f t="shared" si="0"/>
        <v>647</v>
      </c>
    </row>
    <row r="32" spans="3:17" ht="18.75" x14ac:dyDescent="0.25">
      <c r="C32" s="54" t="s">
        <v>47</v>
      </c>
      <c r="D32" s="97"/>
      <c r="E32" s="97"/>
      <c r="F32" s="97"/>
      <c r="G32" s="97"/>
      <c r="H32" s="55"/>
      <c r="K32" s="61">
        <v>19</v>
      </c>
      <c r="L32" s="62">
        <f>+D661</f>
        <v>0</v>
      </c>
      <c r="M32" s="62">
        <f>+D672</f>
        <v>0</v>
      </c>
      <c r="N32" s="62">
        <f>+D683</f>
        <v>0</v>
      </c>
      <c r="O32" s="14">
        <v>661</v>
      </c>
      <c r="P32" s="14">
        <f t="shared" si="0"/>
        <v>672</v>
      </c>
      <c r="Q32" s="14">
        <f t="shared" si="0"/>
        <v>683</v>
      </c>
    </row>
    <row r="33" spans="3:17" ht="18.75" x14ac:dyDescent="0.3">
      <c r="C33" s="56" t="s">
        <v>51</v>
      </c>
      <c r="D33" s="145"/>
      <c r="E33" s="146"/>
      <c r="F33" s="146"/>
      <c r="G33" s="147"/>
      <c r="H33" s="57" t="s">
        <v>45</v>
      </c>
      <c r="I33" s="32"/>
      <c r="K33" s="61">
        <v>20</v>
      </c>
      <c r="L33" s="62">
        <f>+D697</f>
        <v>0</v>
      </c>
      <c r="M33" s="62">
        <f>+D708</f>
        <v>0</v>
      </c>
      <c r="N33" s="62">
        <f>+D719</f>
        <v>0</v>
      </c>
      <c r="O33" s="14">
        <v>697</v>
      </c>
      <c r="P33" s="14">
        <f t="shared" si="0"/>
        <v>708</v>
      </c>
      <c r="Q33" s="14">
        <f t="shared" si="0"/>
        <v>719</v>
      </c>
    </row>
    <row r="34" spans="3:17" ht="19.5" thickBot="1" x14ac:dyDescent="0.3">
      <c r="C34" s="58" t="s">
        <v>50</v>
      </c>
      <c r="D34" s="148"/>
      <c r="E34" s="148"/>
      <c r="F34" s="148"/>
      <c r="G34" s="148"/>
      <c r="H34" s="59"/>
      <c r="L34" s="65">
        <f>SUM(L14:L33)</f>
        <v>0</v>
      </c>
      <c r="M34" s="65">
        <f>SUM(M14:M33)</f>
        <v>0</v>
      </c>
      <c r="N34" s="65">
        <f>SUM(N14:N33)</f>
        <v>0</v>
      </c>
    </row>
    <row r="35" spans="3:17" hidden="1" x14ac:dyDescent="0.25">
      <c r="C35" s="14" t="s">
        <v>58</v>
      </c>
      <c r="D35" s="60">
        <f>+D34*D33</f>
        <v>0</v>
      </c>
      <c r="K35" s="21" t="s">
        <v>81</v>
      </c>
      <c r="L35" s="14">
        <f>+'Empresa principal'!D14</f>
        <v>0</v>
      </c>
      <c r="M35" s="14">
        <f>+'Empresa principal'!D20</f>
        <v>0</v>
      </c>
      <c r="N35" s="14">
        <f>+'Empresa principal'!D26</f>
        <v>0</v>
      </c>
    </row>
    <row r="36" spans="3:17" x14ac:dyDescent="0.25">
      <c r="K36" s="66" t="s">
        <v>82</v>
      </c>
      <c r="L36" s="67">
        <f>+L35+L34</f>
        <v>0</v>
      </c>
      <c r="M36" s="67">
        <f>+M35+M34</f>
        <v>0</v>
      </c>
      <c r="N36" s="67">
        <f>+N35+N34</f>
        <v>0</v>
      </c>
    </row>
    <row r="37" spans="3:17" ht="15.75" thickBot="1" x14ac:dyDescent="0.3"/>
    <row r="38" spans="3:17" ht="19.5" thickBot="1" x14ac:dyDescent="0.35">
      <c r="C38" s="106" t="s">
        <v>53</v>
      </c>
      <c r="D38" s="107"/>
      <c r="E38" s="107"/>
      <c r="F38" s="107"/>
      <c r="G38" s="107"/>
      <c r="H38" s="108"/>
    </row>
    <row r="40" spans="3:17" ht="15.75" thickBot="1" x14ac:dyDescent="0.3">
      <c r="C40" s="20"/>
      <c r="D40" s="20"/>
      <c r="E40" s="20"/>
      <c r="F40" s="20"/>
      <c r="G40" s="20"/>
      <c r="H40" s="20"/>
    </row>
    <row r="41" spans="3:17" ht="17.25" thickBot="1" x14ac:dyDescent="0.3">
      <c r="C41" s="151" t="s">
        <v>52</v>
      </c>
      <c r="D41" s="152"/>
      <c r="E41" s="152"/>
      <c r="F41" s="152"/>
      <c r="G41" s="152"/>
      <c r="H41" s="153"/>
    </row>
    <row r="42" spans="3:17" ht="17.25" thickBot="1" x14ac:dyDescent="0.3">
      <c r="C42" s="49" t="s">
        <v>61</v>
      </c>
      <c r="D42" s="9">
        <v>2</v>
      </c>
      <c r="E42" s="50"/>
      <c r="F42" s="50"/>
      <c r="G42" s="50"/>
      <c r="H42" s="51"/>
    </row>
    <row r="43" spans="3:17" ht="18.75" x14ac:dyDescent="0.3">
      <c r="C43" s="26" t="s">
        <v>55</v>
      </c>
      <c r="D43" s="116" t="str">
        <f>+D7</f>
        <v/>
      </c>
      <c r="E43" s="117"/>
      <c r="F43" s="117"/>
      <c r="G43" s="118"/>
      <c r="H43" s="53"/>
    </row>
    <row r="44" spans="3:17" ht="19.5" thickBot="1" x14ac:dyDescent="0.35">
      <c r="C44" s="26" t="s">
        <v>42</v>
      </c>
      <c r="D44" s="135" t="str">
        <f>IF('verificación F-22'!D65="","",'verificación F-22'!D65)</f>
        <v/>
      </c>
      <c r="E44" s="136"/>
      <c r="F44" s="77" t="s">
        <v>43</v>
      </c>
      <c r="G44" s="78" t="str">
        <f>IF('verificación F-22'!G65="","",'verificación F-22'!G65)</f>
        <v/>
      </c>
      <c r="H44" s="27"/>
    </row>
    <row r="45" spans="3:17" ht="17.25" thickBot="1" x14ac:dyDescent="0.3">
      <c r="C45" s="141" t="s">
        <v>46</v>
      </c>
      <c r="D45" s="142"/>
      <c r="E45" s="142"/>
      <c r="F45" s="142"/>
      <c r="G45" s="142"/>
      <c r="H45" s="143"/>
    </row>
    <row r="46" spans="3:17" ht="18.75" x14ac:dyDescent="0.25">
      <c r="C46" s="54" t="s">
        <v>47</v>
      </c>
      <c r="D46" s="97"/>
      <c r="E46" s="97"/>
      <c r="F46" s="97"/>
      <c r="G46" s="97"/>
      <c r="H46" s="55"/>
    </row>
    <row r="47" spans="3:17" ht="18.75" x14ac:dyDescent="0.3">
      <c r="C47" s="56" t="s">
        <v>51</v>
      </c>
      <c r="D47" s="145"/>
      <c r="E47" s="146"/>
      <c r="F47" s="146"/>
      <c r="G47" s="147"/>
      <c r="H47" s="57" t="s">
        <v>45</v>
      </c>
    </row>
    <row r="48" spans="3:17" ht="19.5" thickBot="1" x14ac:dyDescent="0.3">
      <c r="C48" s="58" t="s">
        <v>50</v>
      </c>
      <c r="D48" s="148"/>
      <c r="E48" s="148"/>
      <c r="F48" s="148"/>
      <c r="G48" s="148"/>
      <c r="H48" s="59"/>
    </row>
    <row r="49" spans="3:8" hidden="1" x14ac:dyDescent="0.25">
      <c r="C49" s="14" t="s">
        <v>58</v>
      </c>
      <c r="D49" s="60">
        <f>+D48*D47</f>
        <v>0</v>
      </c>
    </row>
    <row r="51" spans="3:8" ht="15.75" thickBot="1" x14ac:dyDescent="0.3">
      <c r="C51" s="20"/>
      <c r="D51" s="20"/>
      <c r="E51" s="20"/>
      <c r="F51" s="20"/>
      <c r="G51" s="20"/>
      <c r="H51" s="20"/>
    </row>
    <row r="52" spans="3:8" ht="17.25" thickBot="1" x14ac:dyDescent="0.3">
      <c r="C52" s="151" t="s">
        <v>52</v>
      </c>
      <c r="D52" s="152"/>
      <c r="E52" s="152"/>
      <c r="F52" s="152"/>
      <c r="G52" s="152"/>
      <c r="H52" s="153"/>
    </row>
    <row r="53" spans="3:8" ht="17.25" thickBot="1" x14ac:dyDescent="0.3">
      <c r="C53" s="49" t="s">
        <v>61</v>
      </c>
      <c r="D53" s="50">
        <f>+D42</f>
        <v>2</v>
      </c>
      <c r="E53" s="50"/>
      <c r="F53" s="50"/>
      <c r="G53" s="50"/>
      <c r="H53" s="51"/>
    </row>
    <row r="54" spans="3:8" ht="18.75" x14ac:dyDescent="0.3">
      <c r="C54" s="26" t="s">
        <v>56</v>
      </c>
      <c r="D54" s="116" t="str">
        <f>+D18</f>
        <v/>
      </c>
      <c r="E54" s="117"/>
      <c r="F54" s="117"/>
      <c r="G54" s="118"/>
      <c r="H54" s="53"/>
    </row>
    <row r="55" spans="3:8" ht="19.5" thickBot="1" x14ac:dyDescent="0.35">
      <c r="C55" s="26" t="s">
        <v>42</v>
      </c>
      <c r="D55" s="149" t="str">
        <f>+IF(D44="","",D44)</f>
        <v/>
      </c>
      <c r="E55" s="150"/>
      <c r="F55" s="28" t="s">
        <v>43</v>
      </c>
      <c r="G55" s="46" t="str">
        <f>IF(G44="","",G44)</f>
        <v/>
      </c>
      <c r="H55" s="27"/>
    </row>
    <row r="56" spans="3:8" ht="17.25" thickBot="1" x14ac:dyDescent="0.3">
      <c r="C56" s="141" t="s">
        <v>46</v>
      </c>
      <c r="D56" s="142"/>
      <c r="E56" s="142"/>
      <c r="F56" s="142"/>
      <c r="G56" s="142"/>
      <c r="H56" s="143"/>
    </row>
    <row r="57" spans="3:8" ht="18.75" x14ac:dyDescent="0.25">
      <c r="C57" s="54" t="s">
        <v>47</v>
      </c>
      <c r="D57" s="97"/>
      <c r="E57" s="97"/>
      <c r="F57" s="97"/>
      <c r="G57" s="97"/>
      <c r="H57" s="55"/>
    </row>
    <row r="58" spans="3:8" ht="18.75" x14ac:dyDescent="0.3">
      <c r="C58" s="56" t="s">
        <v>51</v>
      </c>
      <c r="D58" s="145"/>
      <c r="E58" s="146"/>
      <c r="F58" s="146"/>
      <c r="G58" s="147"/>
      <c r="H58" s="57" t="s">
        <v>45</v>
      </c>
    </row>
    <row r="59" spans="3:8" ht="19.5" thickBot="1" x14ac:dyDescent="0.3">
      <c r="C59" s="58" t="s">
        <v>50</v>
      </c>
      <c r="D59" s="148"/>
      <c r="E59" s="148"/>
      <c r="F59" s="148"/>
      <c r="G59" s="148"/>
      <c r="H59" s="59"/>
    </row>
    <row r="60" spans="3:8" hidden="1" x14ac:dyDescent="0.25">
      <c r="C60" s="14" t="s">
        <v>58</v>
      </c>
      <c r="D60" s="60">
        <f>+D59*D58</f>
        <v>0</v>
      </c>
    </row>
    <row r="62" spans="3:8" ht="15.75" thickBot="1" x14ac:dyDescent="0.3">
      <c r="C62" s="20"/>
      <c r="D62" s="20"/>
      <c r="E62" s="20"/>
      <c r="F62" s="20"/>
      <c r="G62" s="20"/>
      <c r="H62" s="20"/>
    </row>
    <row r="63" spans="3:8" ht="17.25" thickBot="1" x14ac:dyDescent="0.3">
      <c r="C63" s="99" t="s">
        <v>52</v>
      </c>
      <c r="D63" s="100"/>
      <c r="E63" s="100"/>
      <c r="F63" s="100"/>
      <c r="G63" s="100"/>
      <c r="H63" s="101"/>
    </row>
    <row r="64" spans="3:8" ht="17.25" thickBot="1" x14ac:dyDescent="0.3">
      <c r="C64" s="49" t="s">
        <v>61</v>
      </c>
      <c r="D64" s="50">
        <f>+D53</f>
        <v>2</v>
      </c>
      <c r="E64" s="50"/>
      <c r="F64" s="50"/>
      <c r="G64" s="50"/>
      <c r="H64" s="51"/>
    </row>
    <row r="65" spans="3:8" ht="18.75" x14ac:dyDescent="0.3">
      <c r="C65" s="26" t="s">
        <v>57</v>
      </c>
      <c r="D65" s="116" t="str">
        <f>+D29</f>
        <v/>
      </c>
      <c r="E65" s="117"/>
      <c r="F65" s="117"/>
      <c r="G65" s="118"/>
      <c r="H65" s="53"/>
    </row>
    <row r="66" spans="3:8" ht="19.5" thickBot="1" x14ac:dyDescent="0.35">
      <c r="C66" s="26" t="s">
        <v>42</v>
      </c>
      <c r="D66" s="149" t="str">
        <f>+D55</f>
        <v/>
      </c>
      <c r="E66" s="150"/>
      <c r="F66" s="28" t="s">
        <v>43</v>
      </c>
      <c r="G66" s="46" t="str">
        <f>+G55</f>
        <v/>
      </c>
      <c r="H66" s="27"/>
    </row>
    <row r="67" spans="3:8" ht="17.25" thickBot="1" x14ac:dyDescent="0.3">
      <c r="C67" s="141" t="s">
        <v>46</v>
      </c>
      <c r="D67" s="142"/>
      <c r="E67" s="142"/>
      <c r="F67" s="142"/>
      <c r="G67" s="142"/>
      <c r="H67" s="143"/>
    </row>
    <row r="68" spans="3:8" ht="18.75" x14ac:dyDescent="0.25">
      <c r="C68" s="54" t="s">
        <v>47</v>
      </c>
      <c r="D68" s="97"/>
      <c r="E68" s="97"/>
      <c r="F68" s="97"/>
      <c r="G68" s="97"/>
      <c r="H68" s="55"/>
    </row>
    <row r="69" spans="3:8" ht="18.75" x14ac:dyDescent="0.3">
      <c r="C69" s="56" t="s">
        <v>51</v>
      </c>
      <c r="D69" s="145"/>
      <c r="E69" s="146"/>
      <c r="F69" s="146"/>
      <c r="G69" s="147"/>
      <c r="H69" s="57" t="s">
        <v>45</v>
      </c>
    </row>
    <row r="70" spans="3:8" ht="19.5" thickBot="1" x14ac:dyDescent="0.3">
      <c r="C70" s="58" t="s">
        <v>50</v>
      </c>
      <c r="D70" s="148"/>
      <c r="E70" s="148"/>
      <c r="F70" s="148"/>
      <c r="G70" s="148"/>
      <c r="H70" s="59"/>
    </row>
    <row r="71" spans="3:8" hidden="1" x14ac:dyDescent="0.25">
      <c r="C71" s="68" t="s">
        <v>58</v>
      </c>
      <c r="D71" s="60">
        <f>+D70*D69</f>
        <v>0</v>
      </c>
    </row>
    <row r="72" spans="3:8" x14ac:dyDescent="0.25">
      <c r="C72" s="68"/>
      <c r="D72" s="60"/>
    </row>
    <row r="73" spans="3:8" ht="15.75" thickBot="1" x14ac:dyDescent="0.3"/>
    <row r="74" spans="3:8" ht="19.5" thickBot="1" x14ac:dyDescent="0.35">
      <c r="C74" s="106" t="s">
        <v>54</v>
      </c>
      <c r="D74" s="107"/>
      <c r="E74" s="107"/>
      <c r="F74" s="107"/>
      <c r="G74" s="107"/>
      <c r="H74" s="108"/>
    </row>
    <row r="76" spans="3:8" ht="15.75" thickBot="1" x14ac:dyDescent="0.3">
      <c r="C76" s="20"/>
      <c r="D76" s="20"/>
      <c r="E76" s="20"/>
      <c r="F76" s="20"/>
      <c r="G76" s="20"/>
      <c r="H76" s="20"/>
    </row>
    <row r="77" spans="3:8" ht="17.25" thickBot="1" x14ac:dyDescent="0.3">
      <c r="C77" s="151" t="s">
        <v>52</v>
      </c>
      <c r="D77" s="152"/>
      <c r="E77" s="152"/>
      <c r="F77" s="152"/>
      <c r="G77" s="152"/>
      <c r="H77" s="153"/>
    </row>
    <row r="78" spans="3:8" ht="17.25" thickBot="1" x14ac:dyDescent="0.3">
      <c r="C78" s="49" t="s">
        <v>61</v>
      </c>
      <c r="D78" s="9">
        <v>3</v>
      </c>
      <c r="E78" s="50"/>
      <c r="F78" s="50"/>
      <c r="G78" s="50"/>
      <c r="H78" s="51"/>
    </row>
    <row r="79" spans="3:8" ht="18.75" x14ac:dyDescent="0.3">
      <c r="C79" s="26" t="s">
        <v>55</v>
      </c>
      <c r="D79" s="116" t="str">
        <f>+D7</f>
        <v/>
      </c>
      <c r="E79" s="117"/>
      <c r="F79" s="117"/>
      <c r="G79" s="118"/>
      <c r="H79" s="53"/>
    </row>
    <row r="80" spans="3:8" ht="19.5" thickBot="1" x14ac:dyDescent="0.35">
      <c r="C80" s="26" t="s">
        <v>42</v>
      </c>
      <c r="D80" s="135" t="str">
        <f>IF('verificación F-22'!D94="","",'verificación F-22'!D94)</f>
        <v/>
      </c>
      <c r="E80" s="136"/>
      <c r="F80" s="77" t="s">
        <v>43</v>
      </c>
      <c r="G80" s="78" t="str">
        <f>IF('verificación F-22'!G94="","",'verificación F-22'!G94)</f>
        <v/>
      </c>
      <c r="H80" s="27"/>
    </row>
    <row r="81" spans="3:8" ht="17.25" thickBot="1" x14ac:dyDescent="0.3">
      <c r="C81" s="141" t="s">
        <v>46</v>
      </c>
      <c r="D81" s="142"/>
      <c r="E81" s="142"/>
      <c r="F81" s="142"/>
      <c r="G81" s="142"/>
      <c r="H81" s="143"/>
    </row>
    <row r="82" spans="3:8" ht="18.75" x14ac:dyDescent="0.25">
      <c r="C82" s="54" t="s">
        <v>47</v>
      </c>
      <c r="D82" s="97"/>
      <c r="E82" s="97"/>
      <c r="F82" s="97"/>
      <c r="G82" s="97"/>
      <c r="H82" s="55"/>
    </row>
    <row r="83" spans="3:8" ht="18.75" x14ac:dyDescent="0.3">
      <c r="C83" s="56" t="s">
        <v>51</v>
      </c>
      <c r="D83" s="145"/>
      <c r="E83" s="146"/>
      <c r="F83" s="146"/>
      <c r="G83" s="147"/>
      <c r="H83" s="57" t="s">
        <v>45</v>
      </c>
    </row>
    <row r="84" spans="3:8" ht="19.5" thickBot="1" x14ac:dyDescent="0.3">
      <c r="C84" s="58" t="s">
        <v>50</v>
      </c>
      <c r="D84" s="148"/>
      <c r="E84" s="148"/>
      <c r="F84" s="148"/>
      <c r="G84" s="148"/>
      <c r="H84" s="59"/>
    </row>
    <row r="85" spans="3:8" hidden="1" x14ac:dyDescent="0.25">
      <c r="C85" s="68" t="s">
        <v>58</v>
      </c>
      <c r="D85" s="60">
        <f>+D84*D83</f>
        <v>0</v>
      </c>
    </row>
    <row r="87" spans="3:8" ht="15.75" thickBot="1" x14ac:dyDescent="0.3">
      <c r="C87" s="20"/>
      <c r="D87" s="20"/>
      <c r="E87" s="20"/>
      <c r="F87" s="20"/>
      <c r="G87" s="20"/>
      <c r="H87" s="20"/>
    </row>
    <row r="88" spans="3:8" ht="17.25" thickBot="1" x14ac:dyDescent="0.3">
      <c r="C88" s="151" t="s">
        <v>52</v>
      </c>
      <c r="D88" s="152"/>
      <c r="E88" s="152"/>
      <c r="F88" s="152"/>
      <c r="G88" s="152"/>
      <c r="H88" s="153"/>
    </row>
    <row r="89" spans="3:8" ht="17.25" thickBot="1" x14ac:dyDescent="0.3">
      <c r="C89" s="49" t="s">
        <v>61</v>
      </c>
      <c r="D89" s="50">
        <f>+D78</f>
        <v>3</v>
      </c>
      <c r="E89" s="50"/>
      <c r="F89" s="50"/>
      <c r="G89" s="50"/>
      <c r="H89" s="51"/>
    </row>
    <row r="90" spans="3:8" ht="18.75" x14ac:dyDescent="0.3">
      <c r="C90" s="26" t="s">
        <v>56</v>
      </c>
      <c r="D90" s="116" t="str">
        <f>+D18</f>
        <v/>
      </c>
      <c r="E90" s="117"/>
      <c r="F90" s="117"/>
      <c r="G90" s="118"/>
      <c r="H90" s="53"/>
    </row>
    <row r="91" spans="3:8" ht="19.5" thickBot="1" x14ac:dyDescent="0.35">
      <c r="C91" s="26" t="s">
        <v>42</v>
      </c>
      <c r="D91" s="149" t="str">
        <f>IF(D80="","",D80)</f>
        <v/>
      </c>
      <c r="E91" s="150"/>
      <c r="F91" s="28" t="s">
        <v>43</v>
      </c>
      <c r="G91" s="46" t="str">
        <f>IF(G80="","",G80)</f>
        <v/>
      </c>
      <c r="H91" s="27"/>
    </row>
    <row r="92" spans="3:8" ht="17.25" thickBot="1" x14ac:dyDescent="0.3">
      <c r="C92" s="141" t="s">
        <v>46</v>
      </c>
      <c r="D92" s="142"/>
      <c r="E92" s="142"/>
      <c r="F92" s="142"/>
      <c r="G92" s="142"/>
      <c r="H92" s="143"/>
    </row>
    <row r="93" spans="3:8" ht="18.75" x14ac:dyDescent="0.25">
      <c r="C93" s="54" t="s">
        <v>47</v>
      </c>
      <c r="D93" s="97"/>
      <c r="E93" s="97"/>
      <c r="F93" s="97"/>
      <c r="G93" s="97"/>
      <c r="H93" s="55"/>
    </row>
    <row r="94" spans="3:8" ht="18.75" x14ac:dyDescent="0.3">
      <c r="C94" s="56" t="s">
        <v>51</v>
      </c>
      <c r="D94" s="145"/>
      <c r="E94" s="146"/>
      <c r="F94" s="146"/>
      <c r="G94" s="147"/>
      <c r="H94" s="57" t="s">
        <v>45</v>
      </c>
    </row>
    <row r="95" spans="3:8" ht="19.5" thickBot="1" x14ac:dyDescent="0.3">
      <c r="C95" s="58" t="s">
        <v>50</v>
      </c>
      <c r="D95" s="148"/>
      <c r="E95" s="148"/>
      <c r="F95" s="148"/>
      <c r="G95" s="148"/>
      <c r="H95" s="59"/>
    </row>
    <row r="96" spans="3:8" hidden="1" x14ac:dyDescent="0.25">
      <c r="C96" s="14" t="s">
        <v>58</v>
      </c>
      <c r="D96" s="60">
        <f>+D95*D94</f>
        <v>0</v>
      </c>
    </row>
    <row r="98" spans="3:11" ht="15.75" thickBot="1" x14ac:dyDescent="0.3">
      <c r="C98" s="20"/>
      <c r="D98" s="20"/>
      <c r="E98" s="20"/>
      <c r="F98" s="20"/>
      <c r="G98" s="20"/>
      <c r="H98" s="20"/>
    </row>
    <row r="99" spans="3:11" ht="17.25" thickBot="1" x14ac:dyDescent="0.3">
      <c r="C99" s="151" t="s">
        <v>52</v>
      </c>
      <c r="D99" s="152"/>
      <c r="E99" s="152"/>
      <c r="F99" s="152"/>
      <c r="G99" s="152"/>
      <c r="H99" s="153"/>
    </row>
    <row r="100" spans="3:11" ht="17.25" thickBot="1" x14ac:dyDescent="0.3">
      <c r="C100" s="49" t="s">
        <v>61</v>
      </c>
      <c r="D100" s="50">
        <f>+D78</f>
        <v>3</v>
      </c>
      <c r="E100" s="50"/>
      <c r="F100" s="50"/>
      <c r="G100" s="50"/>
      <c r="H100" s="51"/>
    </row>
    <row r="101" spans="3:11" ht="18.75" x14ac:dyDescent="0.3">
      <c r="C101" s="26" t="s">
        <v>57</v>
      </c>
      <c r="D101" s="116" t="str">
        <f>+D29</f>
        <v/>
      </c>
      <c r="E101" s="117"/>
      <c r="F101" s="117"/>
      <c r="G101" s="118"/>
      <c r="H101" s="53"/>
    </row>
    <row r="102" spans="3:11" ht="19.5" thickBot="1" x14ac:dyDescent="0.35">
      <c r="C102" s="26" t="s">
        <v>42</v>
      </c>
      <c r="D102" s="149" t="str">
        <f>+D91</f>
        <v/>
      </c>
      <c r="E102" s="150"/>
      <c r="F102" s="28" t="s">
        <v>43</v>
      </c>
      <c r="G102" s="46" t="str">
        <f>+G91</f>
        <v/>
      </c>
      <c r="H102" s="27"/>
    </row>
    <row r="103" spans="3:11" ht="17.25" thickBot="1" x14ac:dyDescent="0.3">
      <c r="C103" s="141" t="s">
        <v>46</v>
      </c>
      <c r="D103" s="142"/>
      <c r="E103" s="142"/>
      <c r="F103" s="142"/>
      <c r="G103" s="142"/>
      <c r="H103" s="143"/>
    </row>
    <row r="104" spans="3:11" ht="18.75" x14ac:dyDescent="0.25">
      <c r="C104" s="54" t="s">
        <v>47</v>
      </c>
      <c r="D104" s="97"/>
      <c r="E104" s="97"/>
      <c r="F104" s="97"/>
      <c r="G104" s="97"/>
      <c r="H104" s="55"/>
    </row>
    <row r="105" spans="3:11" ht="18.75" x14ac:dyDescent="0.3">
      <c r="C105" s="56" t="s">
        <v>51</v>
      </c>
      <c r="D105" s="145"/>
      <c r="E105" s="146"/>
      <c r="F105" s="146"/>
      <c r="G105" s="147"/>
      <c r="H105" s="57" t="s">
        <v>45</v>
      </c>
    </row>
    <row r="106" spans="3:11" ht="19.5" thickBot="1" x14ac:dyDescent="0.3">
      <c r="C106" s="58" t="s">
        <v>50</v>
      </c>
      <c r="D106" s="148"/>
      <c r="E106" s="148"/>
      <c r="F106" s="148"/>
      <c r="G106" s="148"/>
      <c r="H106" s="59"/>
    </row>
    <row r="107" spans="3:11" hidden="1" x14ac:dyDescent="0.25">
      <c r="C107" s="14" t="s">
        <v>58</v>
      </c>
      <c r="D107" s="60">
        <f>+D106*D105</f>
        <v>0</v>
      </c>
    </row>
    <row r="109" spans="3:11" ht="15.75" thickBot="1" x14ac:dyDescent="0.3"/>
    <row r="110" spans="3:11" ht="19.5" thickBot="1" x14ac:dyDescent="0.35">
      <c r="C110" s="106" t="s">
        <v>63</v>
      </c>
      <c r="D110" s="107"/>
      <c r="E110" s="107"/>
      <c r="F110" s="107"/>
      <c r="G110" s="107"/>
      <c r="H110" s="108"/>
    </row>
    <row r="112" spans="3:11" s="20" customFormat="1" ht="15.75" thickBot="1" x14ac:dyDescent="0.3">
      <c r="K112" s="69"/>
    </row>
    <row r="113" spans="3:11" ht="17.25" thickBot="1" x14ac:dyDescent="0.3">
      <c r="C113" s="151" t="s">
        <v>52</v>
      </c>
      <c r="D113" s="152"/>
      <c r="E113" s="152"/>
      <c r="F113" s="152"/>
      <c r="G113" s="152"/>
      <c r="H113" s="153"/>
    </row>
    <row r="114" spans="3:11" ht="17.25" thickBot="1" x14ac:dyDescent="0.3">
      <c r="C114" s="49" t="s">
        <v>61</v>
      </c>
      <c r="D114" s="9">
        <v>4</v>
      </c>
      <c r="E114" s="50"/>
      <c r="F114" s="50"/>
      <c r="G114" s="50"/>
      <c r="H114" s="51"/>
    </row>
    <row r="115" spans="3:11" ht="18.75" x14ac:dyDescent="0.3">
      <c r="C115" s="26" t="s">
        <v>55</v>
      </c>
      <c r="D115" s="116" t="str">
        <f>+D7</f>
        <v/>
      </c>
      <c r="E115" s="117"/>
      <c r="F115" s="117"/>
      <c r="G115" s="118"/>
      <c r="H115" s="53"/>
    </row>
    <row r="116" spans="3:11" ht="19.5" thickBot="1" x14ac:dyDescent="0.35">
      <c r="C116" s="26" t="s">
        <v>42</v>
      </c>
      <c r="D116" s="135" t="str">
        <f>IF('verificación F-22'!D123="","",'verificación F-22'!D123)</f>
        <v/>
      </c>
      <c r="E116" s="136"/>
      <c r="F116" s="77" t="s">
        <v>43</v>
      </c>
      <c r="G116" s="78" t="str">
        <f>IF('verificación F-22'!G123="","",'verificación F-22'!G123)</f>
        <v/>
      </c>
      <c r="H116" s="27"/>
    </row>
    <row r="117" spans="3:11" ht="17.25" thickBot="1" x14ac:dyDescent="0.3">
      <c r="C117" s="141" t="s">
        <v>46</v>
      </c>
      <c r="D117" s="142"/>
      <c r="E117" s="142"/>
      <c r="F117" s="142"/>
      <c r="G117" s="142"/>
      <c r="H117" s="143"/>
    </row>
    <row r="118" spans="3:11" ht="18.75" x14ac:dyDescent="0.25">
      <c r="C118" s="54" t="s">
        <v>47</v>
      </c>
      <c r="D118" s="97"/>
      <c r="E118" s="97"/>
      <c r="F118" s="97"/>
      <c r="G118" s="97"/>
      <c r="H118" s="55"/>
    </row>
    <row r="119" spans="3:11" ht="18.75" x14ac:dyDescent="0.3">
      <c r="C119" s="56" t="s">
        <v>51</v>
      </c>
      <c r="D119" s="145"/>
      <c r="E119" s="146"/>
      <c r="F119" s="146"/>
      <c r="G119" s="147"/>
      <c r="H119" s="57" t="s">
        <v>45</v>
      </c>
      <c r="I119" s="32"/>
      <c r="K119" s="70"/>
    </row>
    <row r="120" spans="3:11" ht="19.5" thickBot="1" x14ac:dyDescent="0.3">
      <c r="C120" s="58" t="s">
        <v>50</v>
      </c>
      <c r="D120" s="148"/>
      <c r="E120" s="148"/>
      <c r="F120" s="148"/>
      <c r="G120" s="148"/>
      <c r="H120" s="59"/>
    </row>
    <row r="121" spans="3:11" hidden="1" x14ac:dyDescent="0.25">
      <c r="C121" s="14" t="s">
        <v>58</v>
      </c>
      <c r="D121" s="60">
        <f>+D120*D119</f>
        <v>0</v>
      </c>
    </row>
    <row r="123" spans="3:11" s="20" customFormat="1" ht="15.75" thickBot="1" x14ac:dyDescent="0.3">
      <c r="K123" s="69"/>
    </row>
    <row r="124" spans="3:11" ht="17.25" thickBot="1" x14ac:dyDescent="0.3">
      <c r="C124" s="151" t="s">
        <v>52</v>
      </c>
      <c r="D124" s="152"/>
      <c r="E124" s="152"/>
      <c r="F124" s="152"/>
      <c r="G124" s="152"/>
      <c r="H124" s="153"/>
    </row>
    <row r="125" spans="3:11" ht="17.25" thickBot="1" x14ac:dyDescent="0.3">
      <c r="C125" s="49" t="s">
        <v>61</v>
      </c>
      <c r="D125" s="50">
        <f>+D114</f>
        <v>4</v>
      </c>
      <c r="E125" s="50"/>
      <c r="F125" s="50"/>
      <c r="G125" s="50"/>
      <c r="H125" s="51"/>
    </row>
    <row r="126" spans="3:11" ht="18.75" x14ac:dyDescent="0.3">
      <c r="C126" s="26" t="s">
        <v>56</v>
      </c>
      <c r="D126" s="116" t="str">
        <f>+D18</f>
        <v/>
      </c>
      <c r="E126" s="117"/>
      <c r="F126" s="117"/>
      <c r="G126" s="118"/>
      <c r="H126" s="53"/>
    </row>
    <row r="127" spans="3:11" ht="19.5" thickBot="1" x14ac:dyDescent="0.35">
      <c r="C127" s="26" t="s">
        <v>42</v>
      </c>
      <c r="D127" s="63" t="str">
        <f>IF(D116="","",D116)</f>
        <v/>
      </c>
      <c r="E127" s="64"/>
      <c r="F127" s="28" t="s">
        <v>43</v>
      </c>
      <c r="G127" s="46" t="str">
        <f>IF(G116="","",G116)</f>
        <v/>
      </c>
      <c r="H127" s="27"/>
    </row>
    <row r="128" spans="3:11" ht="17.25" thickBot="1" x14ac:dyDescent="0.3">
      <c r="C128" s="141" t="s">
        <v>46</v>
      </c>
      <c r="D128" s="142"/>
      <c r="E128" s="142"/>
      <c r="F128" s="142"/>
      <c r="G128" s="142"/>
      <c r="H128" s="143"/>
    </row>
    <row r="129" spans="3:11" ht="18.75" x14ac:dyDescent="0.25">
      <c r="C129" s="54" t="s">
        <v>47</v>
      </c>
      <c r="D129" s="97"/>
      <c r="E129" s="97"/>
      <c r="F129" s="97"/>
      <c r="G129" s="97"/>
      <c r="H129" s="55"/>
    </row>
    <row r="130" spans="3:11" ht="18.75" x14ac:dyDescent="0.3">
      <c r="C130" s="56" t="s">
        <v>51</v>
      </c>
      <c r="D130" s="145"/>
      <c r="E130" s="146"/>
      <c r="F130" s="146"/>
      <c r="G130" s="147"/>
      <c r="H130" s="57" t="s">
        <v>45</v>
      </c>
      <c r="I130" s="32"/>
      <c r="K130" s="70"/>
    </row>
    <row r="131" spans="3:11" ht="19.5" thickBot="1" x14ac:dyDescent="0.3">
      <c r="C131" s="58" t="s">
        <v>50</v>
      </c>
      <c r="D131" s="148"/>
      <c r="E131" s="148"/>
      <c r="F131" s="148"/>
      <c r="G131" s="148"/>
      <c r="H131" s="59"/>
    </row>
    <row r="132" spans="3:11" hidden="1" x14ac:dyDescent="0.25">
      <c r="C132" s="14" t="s">
        <v>58</v>
      </c>
      <c r="D132" s="60">
        <f>+D131*D130</f>
        <v>0</v>
      </c>
    </row>
    <row r="134" spans="3:11" s="20" customFormat="1" ht="15.75" thickBot="1" x14ac:dyDescent="0.3">
      <c r="K134" s="69"/>
    </row>
    <row r="135" spans="3:11" ht="17.25" thickBot="1" x14ac:dyDescent="0.3">
      <c r="C135" s="151" t="s">
        <v>52</v>
      </c>
      <c r="D135" s="152"/>
      <c r="E135" s="152"/>
      <c r="F135" s="152"/>
      <c r="G135" s="152"/>
      <c r="H135" s="153"/>
    </row>
    <row r="136" spans="3:11" ht="17.25" thickBot="1" x14ac:dyDescent="0.3">
      <c r="C136" s="49" t="s">
        <v>61</v>
      </c>
      <c r="D136" s="50">
        <f>+D125</f>
        <v>4</v>
      </c>
      <c r="E136" s="50"/>
      <c r="F136" s="50"/>
      <c r="G136" s="50"/>
      <c r="H136" s="51"/>
    </row>
    <row r="137" spans="3:11" ht="18.75" x14ac:dyDescent="0.3">
      <c r="C137" s="26" t="s">
        <v>57</v>
      </c>
      <c r="D137" s="116" t="str">
        <f>+D29</f>
        <v/>
      </c>
      <c r="E137" s="117"/>
      <c r="F137" s="117"/>
      <c r="G137" s="118"/>
      <c r="H137" s="53"/>
    </row>
    <row r="138" spans="3:11" ht="19.5" thickBot="1" x14ac:dyDescent="0.35">
      <c r="C138" s="26" t="s">
        <v>42</v>
      </c>
      <c r="D138" s="149" t="str">
        <f>+D127</f>
        <v/>
      </c>
      <c r="E138" s="150"/>
      <c r="F138" s="28" t="s">
        <v>43</v>
      </c>
      <c r="G138" s="46" t="str">
        <f>+G127</f>
        <v/>
      </c>
      <c r="H138" s="27"/>
    </row>
    <row r="139" spans="3:11" ht="17.25" thickBot="1" x14ac:dyDescent="0.3">
      <c r="C139" s="141" t="s">
        <v>46</v>
      </c>
      <c r="D139" s="142"/>
      <c r="E139" s="142"/>
      <c r="F139" s="142"/>
      <c r="G139" s="142"/>
      <c r="H139" s="143"/>
    </row>
    <row r="140" spans="3:11" ht="18.75" x14ac:dyDescent="0.25">
      <c r="C140" s="54" t="s">
        <v>47</v>
      </c>
      <c r="D140" s="97"/>
      <c r="E140" s="97"/>
      <c r="F140" s="97"/>
      <c r="G140" s="97"/>
      <c r="H140" s="55"/>
    </row>
    <row r="141" spans="3:11" ht="18.75" x14ac:dyDescent="0.3">
      <c r="C141" s="56" t="s">
        <v>51</v>
      </c>
      <c r="D141" s="145"/>
      <c r="E141" s="146"/>
      <c r="F141" s="146"/>
      <c r="G141" s="147"/>
      <c r="H141" s="57" t="s">
        <v>45</v>
      </c>
      <c r="I141" s="32"/>
      <c r="K141" s="70"/>
    </row>
    <row r="142" spans="3:11" ht="19.5" thickBot="1" x14ac:dyDescent="0.3">
      <c r="C142" s="58" t="s">
        <v>50</v>
      </c>
      <c r="D142" s="148"/>
      <c r="E142" s="148"/>
      <c r="F142" s="148"/>
      <c r="G142" s="148"/>
      <c r="H142" s="59"/>
    </row>
    <row r="143" spans="3:11" hidden="1" x14ac:dyDescent="0.25">
      <c r="C143" s="14" t="s">
        <v>58</v>
      </c>
      <c r="D143" s="60">
        <f>+D142*D141</f>
        <v>0</v>
      </c>
    </row>
    <row r="145" spans="3:8" ht="15.75" thickBot="1" x14ac:dyDescent="0.3"/>
    <row r="146" spans="3:8" ht="19.5" thickBot="1" x14ac:dyDescent="0.35">
      <c r="C146" s="106" t="s">
        <v>64</v>
      </c>
      <c r="D146" s="107"/>
      <c r="E146" s="107"/>
      <c r="F146" s="107"/>
      <c r="G146" s="107"/>
      <c r="H146" s="108"/>
    </row>
    <row r="148" spans="3:8" ht="15.75" thickBot="1" x14ac:dyDescent="0.3">
      <c r="C148" s="20"/>
      <c r="D148" s="20"/>
      <c r="E148" s="20"/>
      <c r="F148" s="20"/>
      <c r="G148" s="20"/>
      <c r="H148" s="20"/>
    </row>
    <row r="149" spans="3:8" ht="17.25" thickBot="1" x14ac:dyDescent="0.3">
      <c r="C149" s="151" t="s">
        <v>52</v>
      </c>
      <c r="D149" s="152"/>
      <c r="E149" s="152"/>
      <c r="F149" s="152"/>
      <c r="G149" s="152"/>
      <c r="H149" s="153"/>
    </row>
    <row r="150" spans="3:8" ht="17.25" thickBot="1" x14ac:dyDescent="0.3">
      <c r="C150" s="49" t="s">
        <v>61</v>
      </c>
      <c r="D150" s="9">
        <v>5</v>
      </c>
      <c r="E150" s="50"/>
      <c r="F150" s="50"/>
      <c r="G150" s="50"/>
      <c r="H150" s="51"/>
    </row>
    <row r="151" spans="3:8" ht="18.75" x14ac:dyDescent="0.3">
      <c r="C151" s="26" t="s">
        <v>55</v>
      </c>
      <c r="D151" s="116" t="str">
        <f>+D7</f>
        <v/>
      </c>
      <c r="E151" s="117"/>
      <c r="F151" s="117"/>
      <c r="G151" s="118"/>
      <c r="H151" s="53"/>
    </row>
    <row r="152" spans="3:8" ht="19.5" thickBot="1" x14ac:dyDescent="0.35">
      <c r="C152" s="26" t="s">
        <v>42</v>
      </c>
      <c r="D152" s="135" t="str">
        <f>IF('verificación F-22'!D152="","",'verificación F-22'!D152)</f>
        <v/>
      </c>
      <c r="E152" s="136"/>
      <c r="F152" s="77" t="s">
        <v>43</v>
      </c>
      <c r="G152" s="78" t="str">
        <f>IF('verificación F-22'!G152="","",'verificación F-22'!G152)</f>
        <v/>
      </c>
      <c r="H152" s="27"/>
    </row>
    <row r="153" spans="3:8" ht="17.25" thickBot="1" x14ac:dyDescent="0.3">
      <c r="C153" s="141" t="s">
        <v>46</v>
      </c>
      <c r="D153" s="142"/>
      <c r="E153" s="142"/>
      <c r="F153" s="142"/>
      <c r="G153" s="142"/>
      <c r="H153" s="143"/>
    </row>
    <row r="154" spans="3:8" ht="18.75" x14ac:dyDescent="0.25">
      <c r="C154" s="54" t="s">
        <v>47</v>
      </c>
      <c r="D154" s="97"/>
      <c r="E154" s="97"/>
      <c r="F154" s="97"/>
      <c r="G154" s="97"/>
      <c r="H154" s="55"/>
    </row>
    <row r="155" spans="3:8" ht="18.75" x14ac:dyDescent="0.3">
      <c r="C155" s="56" t="s">
        <v>51</v>
      </c>
      <c r="D155" s="145"/>
      <c r="E155" s="146"/>
      <c r="F155" s="146"/>
      <c r="G155" s="147"/>
      <c r="H155" s="57" t="s">
        <v>45</v>
      </c>
    </row>
    <row r="156" spans="3:8" ht="19.5" thickBot="1" x14ac:dyDescent="0.3">
      <c r="C156" s="58" t="s">
        <v>50</v>
      </c>
      <c r="D156" s="148"/>
      <c r="E156" s="148"/>
      <c r="F156" s="148"/>
      <c r="G156" s="148"/>
      <c r="H156" s="59"/>
    </row>
    <row r="157" spans="3:8" hidden="1" x14ac:dyDescent="0.25">
      <c r="C157" s="14" t="s">
        <v>58</v>
      </c>
      <c r="D157" s="60">
        <f>+D156*D155</f>
        <v>0</v>
      </c>
    </row>
    <row r="159" spans="3:8" ht="15.75" thickBot="1" x14ac:dyDescent="0.3">
      <c r="C159" s="20"/>
      <c r="D159" s="20"/>
      <c r="E159" s="20"/>
      <c r="F159" s="20"/>
      <c r="G159" s="20"/>
      <c r="H159" s="20"/>
    </row>
    <row r="160" spans="3:8" ht="17.25" thickBot="1" x14ac:dyDescent="0.3">
      <c r="C160" s="151" t="s">
        <v>52</v>
      </c>
      <c r="D160" s="152"/>
      <c r="E160" s="152"/>
      <c r="F160" s="152"/>
      <c r="G160" s="152"/>
      <c r="H160" s="153"/>
    </row>
    <row r="161" spans="3:8" ht="17.25" thickBot="1" x14ac:dyDescent="0.3">
      <c r="C161" s="49" t="s">
        <v>61</v>
      </c>
      <c r="D161" s="50">
        <f>+D150</f>
        <v>5</v>
      </c>
      <c r="E161" s="50"/>
      <c r="F161" s="50"/>
      <c r="G161" s="50"/>
      <c r="H161" s="51"/>
    </row>
    <row r="162" spans="3:8" ht="18.75" x14ac:dyDescent="0.3">
      <c r="C162" s="26" t="s">
        <v>56</v>
      </c>
      <c r="D162" s="116" t="str">
        <f>+D18</f>
        <v/>
      </c>
      <c r="E162" s="117"/>
      <c r="F162" s="117"/>
      <c r="G162" s="118"/>
      <c r="H162" s="53"/>
    </row>
    <row r="163" spans="3:8" ht="19.5" thickBot="1" x14ac:dyDescent="0.35">
      <c r="C163" s="26" t="s">
        <v>42</v>
      </c>
      <c r="D163" s="149" t="str">
        <f>IF(D152="","",D152)</f>
        <v/>
      </c>
      <c r="E163" s="150"/>
      <c r="F163" s="28" t="s">
        <v>43</v>
      </c>
      <c r="G163" s="46" t="str">
        <f>IF(G152="","",G152)</f>
        <v/>
      </c>
      <c r="H163" s="27"/>
    </row>
    <row r="164" spans="3:8" ht="17.25" thickBot="1" x14ac:dyDescent="0.3">
      <c r="C164" s="141" t="s">
        <v>46</v>
      </c>
      <c r="D164" s="142"/>
      <c r="E164" s="142"/>
      <c r="F164" s="142"/>
      <c r="G164" s="142"/>
      <c r="H164" s="143"/>
    </row>
    <row r="165" spans="3:8" ht="18.75" x14ac:dyDescent="0.25">
      <c r="C165" s="54" t="s">
        <v>47</v>
      </c>
      <c r="D165" s="97"/>
      <c r="E165" s="97"/>
      <c r="F165" s="97"/>
      <c r="G165" s="97"/>
      <c r="H165" s="55"/>
    </row>
    <row r="166" spans="3:8" ht="18.75" x14ac:dyDescent="0.3">
      <c r="C166" s="56" t="s">
        <v>51</v>
      </c>
      <c r="D166" s="145"/>
      <c r="E166" s="146"/>
      <c r="F166" s="146"/>
      <c r="G166" s="147"/>
      <c r="H166" s="57" t="s">
        <v>45</v>
      </c>
    </row>
    <row r="167" spans="3:8" ht="19.5" thickBot="1" x14ac:dyDescent="0.3">
      <c r="C167" s="58" t="s">
        <v>50</v>
      </c>
      <c r="D167" s="148"/>
      <c r="E167" s="148"/>
      <c r="F167" s="148"/>
      <c r="G167" s="148"/>
      <c r="H167" s="59"/>
    </row>
    <row r="168" spans="3:8" hidden="1" x14ac:dyDescent="0.25">
      <c r="C168" s="14" t="s">
        <v>58</v>
      </c>
      <c r="D168" s="60">
        <f>+D167*D166</f>
        <v>0</v>
      </c>
    </row>
    <row r="170" spans="3:8" ht="15.75" thickBot="1" x14ac:dyDescent="0.3">
      <c r="C170" s="20"/>
      <c r="D170" s="20"/>
      <c r="E170" s="20"/>
      <c r="F170" s="20"/>
      <c r="G170" s="20"/>
      <c r="H170" s="20"/>
    </row>
    <row r="171" spans="3:8" ht="17.25" thickBot="1" x14ac:dyDescent="0.3">
      <c r="C171" s="99" t="s">
        <v>52</v>
      </c>
      <c r="D171" s="100"/>
      <c r="E171" s="100"/>
      <c r="F171" s="100"/>
      <c r="G171" s="100"/>
      <c r="H171" s="101"/>
    </row>
    <row r="172" spans="3:8" ht="17.25" thickBot="1" x14ac:dyDescent="0.3">
      <c r="C172" s="49" t="s">
        <v>61</v>
      </c>
      <c r="D172" s="50">
        <f>+D161</f>
        <v>5</v>
      </c>
      <c r="E172" s="50"/>
      <c r="F172" s="50"/>
      <c r="G172" s="50"/>
      <c r="H172" s="51"/>
    </row>
    <row r="173" spans="3:8" ht="18.75" x14ac:dyDescent="0.3">
      <c r="C173" s="26" t="s">
        <v>57</v>
      </c>
      <c r="D173" s="116" t="str">
        <f>+D29</f>
        <v/>
      </c>
      <c r="E173" s="117"/>
      <c r="F173" s="117"/>
      <c r="G173" s="118"/>
      <c r="H173" s="53"/>
    </row>
    <row r="174" spans="3:8" ht="19.5" thickBot="1" x14ac:dyDescent="0.35">
      <c r="C174" s="26" t="s">
        <v>42</v>
      </c>
      <c r="D174" s="149" t="str">
        <f>+D163</f>
        <v/>
      </c>
      <c r="E174" s="150"/>
      <c r="F174" s="28" t="s">
        <v>43</v>
      </c>
      <c r="G174" s="46" t="str">
        <f>+G163</f>
        <v/>
      </c>
      <c r="H174" s="27"/>
    </row>
    <row r="175" spans="3:8" ht="17.25" thickBot="1" x14ac:dyDescent="0.3">
      <c r="C175" s="141" t="s">
        <v>46</v>
      </c>
      <c r="D175" s="142"/>
      <c r="E175" s="142"/>
      <c r="F175" s="142"/>
      <c r="G175" s="142"/>
      <c r="H175" s="143"/>
    </row>
    <row r="176" spans="3:8" ht="18.75" x14ac:dyDescent="0.25">
      <c r="C176" s="54" t="s">
        <v>47</v>
      </c>
      <c r="D176" s="97"/>
      <c r="E176" s="97"/>
      <c r="F176" s="97"/>
      <c r="G176" s="97"/>
      <c r="H176" s="55"/>
    </row>
    <row r="177" spans="3:8" ht="18.75" x14ac:dyDescent="0.3">
      <c r="C177" s="56" t="s">
        <v>51</v>
      </c>
      <c r="D177" s="145"/>
      <c r="E177" s="146"/>
      <c r="F177" s="146"/>
      <c r="G177" s="147"/>
      <c r="H177" s="57" t="s">
        <v>45</v>
      </c>
    </row>
    <row r="178" spans="3:8" ht="19.5" thickBot="1" x14ac:dyDescent="0.3">
      <c r="C178" s="58" t="s">
        <v>50</v>
      </c>
      <c r="D178" s="148"/>
      <c r="E178" s="148"/>
      <c r="F178" s="148"/>
      <c r="G178" s="148"/>
      <c r="H178" s="59"/>
    </row>
    <row r="179" spans="3:8" hidden="1" x14ac:dyDescent="0.25">
      <c r="C179" s="68" t="s">
        <v>58</v>
      </c>
      <c r="D179" s="60">
        <f>+D178*D177</f>
        <v>0</v>
      </c>
    </row>
    <row r="180" spans="3:8" x14ac:dyDescent="0.25">
      <c r="C180" s="68"/>
      <c r="D180" s="60"/>
    </row>
    <row r="181" spans="3:8" ht="15.75" thickBot="1" x14ac:dyDescent="0.3"/>
    <row r="182" spans="3:8" ht="19.5" thickBot="1" x14ac:dyDescent="0.35">
      <c r="C182" s="106" t="s">
        <v>65</v>
      </c>
      <c r="D182" s="107"/>
      <c r="E182" s="107"/>
      <c r="F182" s="107"/>
      <c r="G182" s="107"/>
      <c r="H182" s="108"/>
    </row>
    <row r="184" spans="3:8" ht="15.75" thickBot="1" x14ac:dyDescent="0.3">
      <c r="C184" s="20"/>
      <c r="D184" s="20"/>
      <c r="E184" s="20"/>
      <c r="F184" s="20"/>
      <c r="G184" s="20"/>
      <c r="H184" s="20"/>
    </row>
    <row r="185" spans="3:8" ht="17.25" thickBot="1" x14ac:dyDescent="0.3">
      <c r="C185" s="151" t="s">
        <v>52</v>
      </c>
      <c r="D185" s="152"/>
      <c r="E185" s="152"/>
      <c r="F185" s="152"/>
      <c r="G185" s="152"/>
      <c r="H185" s="153"/>
    </row>
    <row r="186" spans="3:8" ht="17.25" thickBot="1" x14ac:dyDescent="0.3">
      <c r="C186" s="49" t="s">
        <v>61</v>
      </c>
      <c r="D186" s="9">
        <v>6</v>
      </c>
      <c r="E186" s="50"/>
      <c r="F186" s="50"/>
      <c r="G186" s="50"/>
      <c r="H186" s="51"/>
    </row>
    <row r="187" spans="3:8" ht="18.75" x14ac:dyDescent="0.3">
      <c r="C187" s="26" t="s">
        <v>55</v>
      </c>
      <c r="D187" s="116" t="str">
        <f>+D7</f>
        <v/>
      </c>
      <c r="E187" s="117"/>
      <c r="F187" s="117"/>
      <c r="G187" s="118"/>
      <c r="H187" s="53"/>
    </row>
    <row r="188" spans="3:8" ht="19.5" thickBot="1" x14ac:dyDescent="0.35">
      <c r="C188" s="26" t="s">
        <v>42</v>
      </c>
      <c r="D188" s="135" t="str">
        <f>IF('verificación F-22'!D181="","",'verificación F-22'!D181)</f>
        <v/>
      </c>
      <c r="E188" s="136"/>
      <c r="F188" s="77" t="s">
        <v>43</v>
      </c>
      <c r="G188" s="78" t="str">
        <f>IF('verificación F-22'!G181="","",'verificación F-22'!G181)</f>
        <v/>
      </c>
      <c r="H188" s="27"/>
    </row>
    <row r="189" spans="3:8" ht="17.25" thickBot="1" x14ac:dyDescent="0.3">
      <c r="C189" s="141" t="s">
        <v>46</v>
      </c>
      <c r="D189" s="142"/>
      <c r="E189" s="142"/>
      <c r="F189" s="142"/>
      <c r="G189" s="142"/>
      <c r="H189" s="143"/>
    </row>
    <row r="190" spans="3:8" ht="18.75" x14ac:dyDescent="0.25">
      <c r="C190" s="54" t="s">
        <v>47</v>
      </c>
      <c r="D190" s="97"/>
      <c r="E190" s="97"/>
      <c r="F190" s="97"/>
      <c r="G190" s="97"/>
      <c r="H190" s="55"/>
    </row>
    <row r="191" spans="3:8" ht="18.75" x14ac:dyDescent="0.3">
      <c r="C191" s="56" t="s">
        <v>51</v>
      </c>
      <c r="D191" s="145"/>
      <c r="E191" s="146"/>
      <c r="F191" s="146"/>
      <c r="G191" s="147"/>
      <c r="H191" s="57" t="s">
        <v>45</v>
      </c>
    </row>
    <row r="192" spans="3:8" ht="19.5" thickBot="1" x14ac:dyDescent="0.3">
      <c r="C192" s="58" t="s">
        <v>50</v>
      </c>
      <c r="D192" s="148"/>
      <c r="E192" s="148"/>
      <c r="F192" s="148"/>
      <c r="G192" s="148"/>
      <c r="H192" s="59"/>
    </row>
    <row r="193" spans="3:8" hidden="1" x14ac:dyDescent="0.25">
      <c r="C193" s="68" t="s">
        <v>58</v>
      </c>
      <c r="D193" s="60">
        <f>+D192*D191</f>
        <v>0</v>
      </c>
    </row>
    <row r="195" spans="3:8" ht="15.75" thickBot="1" x14ac:dyDescent="0.3">
      <c r="C195" s="20"/>
      <c r="D195" s="20"/>
      <c r="E195" s="20"/>
      <c r="F195" s="20"/>
      <c r="G195" s="20"/>
      <c r="H195" s="20"/>
    </row>
    <row r="196" spans="3:8" ht="17.25" thickBot="1" x14ac:dyDescent="0.3">
      <c r="C196" s="151" t="s">
        <v>52</v>
      </c>
      <c r="D196" s="152"/>
      <c r="E196" s="152"/>
      <c r="F196" s="152"/>
      <c r="G196" s="152"/>
      <c r="H196" s="153"/>
    </row>
    <row r="197" spans="3:8" ht="17.25" thickBot="1" x14ac:dyDescent="0.3">
      <c r="C197" s="49" t="s">
        <v>61</v>
      </c>
      <c r="D197" s="50">
        <f>+D186</f>
        <v>6</v>
      </c>
      <c r="E197" s="50"/>
      <c r="F197" s="50"/>
      <c r="G197" s="50"/>
      <c r="H197" s="51"/>
    </row>
    <row r="198" spans="3:8" ht="18.75" x14ac:dyDescent="0.3">
      <c r="C198" s="26" t="s">
        <v>56</v>
      </c>
      <c r="D198" s="116" t="str">
        <f>+D18</f>
        <v/>
      </c>
      <c r="E198" s="117"/>
      <c r="F198" s="117"/>
      <c r="G198" s="118"/>
      <c r="H198" s="53"/>
    </row>
    <row r="199" spans="3:8" ht="19.5" thickBot="1" x14ac:dyDescent="0.35">
      <c r="C199" s="26" t="s">
        <v>42</v>
      </c>
      <c r="D199" s="149" t="str">
        <f>IF(D188="","",D188)</f>
        <v/>
      </c>
      <c r="E199" s="150"/>
      <c r="F199" s="28" t="s">
        <v>43</v>
      </c>
      <c r="G199" s="46" t="str">
        <f>IF(G188="","",G188)</f>
        <v/>
      </c>
      <c r="H199" s="27"/>
    </row>
    <row r="200" spans="3:8" ht="17.25" thickBot="1" x14ac:dyDescent="0.3">
      <c r="C200" s="141" t="s">
        <v>46</v>
      </c>
      <c r="D200" s="142"/>
      <c r="E200" s="142"/>
      <c r="F200" s="142"/>
      <c r="G200" s="142"/>
      <c r="H200" s="143"/>
    </row>
    <row r="201" spans="3:8" ht="18.75" x14ac:dyDescent="0.25">
      <c r="C201" s="54" t="s">
        <v>47</v>
      </c>
      <c r="D201" s="97"/>
      <c r="E201" s="97"/>
      <c r="F201" s="97"/>
      <c r="G201" s="97"/>
      <c r="H201" s="55"/>
    </row>
    <row r="202" spans="3:8" ht="18.75" x14ac:dyDescent="0.3">
      <c r="C202" s="56" t="s">
        <v>51</v>
      </c>
      <c r="D202" s="145"/>
      <c r="E202" s="146"/>
      <c r="F202" s="146"/>
      <c r="G202" s="147"/>
      <c r="H202" s="57" t="s">
        <v>45</v>
      </c>
    </row>
    <row r="203" spans="3:8" ht="19.5" thickBot="1" x14ac:dyDescent="0.3">
      <c r="C203" s="58" t="s">
        <v>50</v>
      </c>
      <c r="D203" s="148"/>
      <c r="E203" s="148"/>
      <c r="F203" s="148"/>
      <c r="G203" s="148"/>
      <c r="H203" s="59"/>
    </row>
    <row r="204" spans="3:8" hidden="1" x14ac:dyDescent="0.25">
      <c r="C204" s="14" t="s">
        <v>58</v>
      </c>
      <c r="D204" s="60">
        <f>+D203*D202</f>
        <v>0</v>
      </c>
    </row>
    <row r="206" spans="3:8" ht="15.75" thickBot="1" x14ac:dyDescent="0.3">
      <c r="C206" s="20"/>
      <c r="D206" s="20"/>
      <c r="E206" s="20"/>
      <c r="F206" s="20"/>
      <c r="G206" s="20"/>
      <c r="H206" s="20"/>
    </row>
    <row r="207" spans="3:8" ht="17.25" thickBot="1" x14ac:dyDescent="0.3">
      <c r="C207" s="151" t="s">
        <v>52</v>
      </c>
      <c r="D207" s="152"/>
      <c r="E207" s="152"/>
      <c r="F207" s="152"/>
      <c r="G207" s="152"/>
      <c r="H207" s="153"/>
    </row>
    <row r="208" spans="3:8" ht="17.25" thickBot="1" x14ac:dyDescent="0.3">
      <c r="C208" s="49" t="s">
        <v>61</v>
      </c>
      <c r="D208" s="50">
        <f>+D186</f>
        <v>6</v>
      </c>
      <c r="E208" s="50"/>
      <c r="F208" s="50"/>
      <c r="G208" s="50"/>
      <c r="H208" s="51"/>
    </row>
    <row r="209" spans="3:11" ht="18.75" x14ac:dyDescent="0.3">
      <c r="C209" s="26" t="s">
        <v>57</v>
      </c>
      <c r="D209" s="116" t="str">
        <f>+D29</f>
        <v/>
      </c>
      <c r="E209" s="117"/>
      <c r="F209" s="117"/>
      <c r="G209" s="118"/>
      <c r="H209" s="53"/>
    </row>
    <row r="210" spans="3:11" ht="19.5" thickBot="1" x14ac:dyDescent="0.35">
      <c r="C210" s="26" t="s">
        <v>42</v>
      </c>
      <c r="D210" s="149" t="str">
        <f>+D199</f>
        <v/>
      </c>
      <c r="E210" s="150"/>
      <c r="F210" s="28" t="s">
        <v>43</v>
      </c>
      <c r="G210" s="46" t="str">
        <f>+G199</f>
        <v/>
      </c>
      <c r="H210" s="27"/>
    </row>
    <row r="211" spans="3:11" ht="17.25" thickBot="1" x14ac:dyDescent="0.3">
      <c r="C211" s="141" t="s">
        <v>46</v>
      </c>
      <c r="D211" s="142"/>
      <c r="E211" s="142"/>
      <c r="F211" s="142"/>
      <c r="G211" s="142"/>
      <c r="H211" s="143"/>
    </row>
    <row r="212" spans="3:11" ht="18.75" x14ac:dyDescent="0.25">
      <c r="C212" s="54" t="s">
        <v>47</v>
      </c>
      <c r="D212" s="97"/>
      <c r="E212" s="97"/>
      <c r="F212" s="97"/>
      <c r="G212" s="97"/>
      <c r="H212" s="55"/>
    </row>
    <row r="213" spans="3:11" ht="18.75" x14ac:dyDescent="0.3">
      <c r="C213" s="56" t="s">
        <v>51</v>
      </c>
      <c r="D213" s="145"/>
      <c r="E213" s="146"/>
      <c r="F213" s="146"/>
      <c r="G213" s="147"/>
      <c r="H213" s="57" t="s">
        <v>45</v>
      </c>
    </row>
    <row r="214" spans="3:11" ht="19.5" thickBot="1" x14ac:dyDescent="0.3">
      <c r="C214" s="58" t="s">
        <v>50</v>
      </c>
      <c r="D214" s="148"/>
      <c r="E214" s="148"/>
      <c r="F214" s="148"/>
      <c r="G214" s="148"/>
      <c r="H214" s="59"/>
    </row>
    <row r="215" spans="3:11" hidden="1" x14ac:dyDescent="0.25">
      <c r="C215" s="14" t="s">
        <v>58</v>
      </c>
      <c r="D215" s="60">
        <f>+D214*D213</f>
        <v>0</v>
      </c>
    </row>
    <row r="217" spans="3:11" ht="15.75" thickBot="1" x14ac:dyDescent="0.3"/>
    <row r="218" spans="3:11" ht="19.5" thickBot="1" x14ac:dyDescent="0.35">
      <c r="C218" s="106" t="s">
        <v>66</v>
      </c>
      <c r="D218" s="107"/>
      <c r="E218" s="107"/>
      <c r="F218" s="107"/>
      <c r="G218" s="107"/>
      <c r="H218" s="108"/>
    </row>
    <row r="220" spans="3:11" s="20" customFormat="1" ht="15.75" thickBot="1" x14ac:dyDescent="0.3">
      <c r="K220" s="69"/>
    </row>
    <row r="221" spans="3:11" ht="17.25" thickBot="1" x14ac:dyDescent="0.3">
      <c r="C221" s="151" t="s">
        <v>52</v>
      </c>
      <c r="D221" s="152"/>
      <c r="E221" s="152"/>
      <c r="F221" s="152"/>
      <c r="G221" s="152"/>
      <c r="H221" s="153"/>
    </row>
    <row r="222" spans="3:11" ht="17.25" thickBot="1" x14ac:dyDescent="0.3">
      <c r="C222" s="49" t="s">
        <v>61</v>
      </c>
      <c r="D222" s="9">
        <v>7</v>
      </c>
      <c r="E222" s="50"/>
      <c r="F222" s="50"/>
      <c r="G222" s="50"/>
      <c r="H222" s="51"/>
    </row>
    <row r="223" spans="3:11" ht="18.75" x14ac:dyDescent="0.3">
      <c r="C223" s="26" t="s">
        <v>55</v>
      </c>
      <c r="D223" s="116" t="str">
        <f>+D7</f>
        <v/>
      </c>
      <c r="E223" s="117"/>
      <c r="F223" s="117"/>
      <c r="G223" s="118"/>
      <c r="H223" s="53"/>
    </row>
    <row r="224" spans="3:11" ht="19.5" thickBot="1" x14ac:dyDescent="0.35">
      <c r="C224" s="26" t="s">
        <v>42</v>
      </c>
      <c r="D224" s="135" t="str">
        <f>IF('verificación F-22'!D210="","",'verificación F-22'!D210)</f>
        <v/>
      </c>
      <c r="E224" s="136"/>
      <c r="F224" s="77" t="s">
        <v>43</v>
      </c>
      <c r="G224" s="78" t="str">
        <f>IF('verificación F-22'!G210="","",'verificación F-22'!G210)</f>
        <v/>
      </c>
      <c r="H224" s="27"/>
    </row>
    <row r="225" spans="3:11" ht="17.25" thickBot="1" x14ac:dyDescent="0.3">
      <c r="C225" s="141" t="s">
        <v>46</v>
      </c>
      <c r="D225" s="142"/>
      <c r="E225" s="142"/>
      <c r="F225" s="142"/>
      <c r="G225" s="142"/>
      <c r="H225" s="143"/>
    </row>
    <row r="226" spans="3:11" ht="18.75" x14ac:dyDescent="0.25">
      <c r="C226" s="54" t="s">
        <v>47</v>
      </c>
      <c r="D226" s="97"/>
      <c r="E226" s="97"/>
      <c r="F226" s="97"/>
      <c r="G226" s="97"/>
      <c r="H226" s="55"/>
    </row>
    <row r="227" spans="3:11" ht="18.75" x14ac:dyDescent="0.3">
      <c r="C227" s="56" t="s">
        <v>51</v>
      </c>
      <c r="D227" s="145"/>
      <c r="E227" s="146"/>
      <c r="F227" s="146"/>
      <c r="G227" s="147"/>
      <c r="H227" s="57" t="s">
        <v>45</v>
      </c>
      <c r="I227" s="32"/>
      <c r="K227" s="70"/>
    </row>
    <row r="228" spans="3:11" ht="19.5" thickBot="1" x14ac:dyDescent="0.3">
      <c r="C228" s="58" t="s">
        <v>50</v>
      </c>
      <c r="D228" s="148"/>
      <c r="E228" s="148"/>
      <c r="F228" s="148"/>
      <c r="G228" s="148"/>
      <c r="H228" s="59"/>
    </row>
    <row r="229" spans="3:11" hidden="1" x14ac:dyDescent="0.25">
      <c r="C229" s="14" t="s">
        <v>58</v>
      </c>
      <c r="D229" s="60">
        <f>+D228*D227</f>
        <v>0</v>
      </c>
    </row>
    <row r="231" spans="3:11" s="20" customFormat="1" ht="15.75" thickBot="1" x14ac:dyDescent="0.3">
      <c r="K231" s="69"/>
    </row>
    <row r="232" spans="3:11" ht="17.25" thickBot="1" x14ac:dyDescent="0.3">
      <c r="C232" s="151" t="s">
        <v>52</v>
      </c>
      <c r="D232" s="152"/>
      <c r="E232" s="152"/>
      <c r="F232" s="152"/>
      <c r="G232" s="152"/>
      <c r="H232" s="153"/>
    </row>
    <row r="233" spans="3:11" ht="17.25" thickBot="1" x14ac:dyDescent="0.3">
      <c r="C233" s="49" t="s">
        <v>61</v>
      </c>
      <c r="D233" s="50">
        <f>+D222</f>
        <v>7</v>
      </c>
      <c r="E233" s="50"/>
      <c r="F233" s="50"/>
      <c r="G233" s="50"/>
      <c r="H233" s="51"/>
    </row>
    <row r="234" spans="3:11" ht="18.75" x14ac:dyDescent="0.3">
      <c r="C234" s="26" t="s">
        <v>56</v>
      </c>
      <c r="D234" s="116" t="str">
        <f>+D18</f>
        <v/>
      </c>
      <c r="E234" s="117"/>
      <c r="F234" s="117"/>
      <c r="G234" s="118"/>
      <c r="H234" s="53"/>
    </row>
    <row r="235" spans="3:11" ht="19.5" thickBot="1" x14ac:dyDescent="0.35">
      <c r="C235" s="26" t="s">
        <v>42</v>
      </c>
      <c r="D235" s="63" t="str">
        <f>IF(D224="","",D224)</f>
        <v/>
      </c>
      <c r="E235" s="64"/>
      <c r="F235" s="28" t="s">
        <v>43</v>
      </c>
      <c r="G235" s="46" t="str">
        <f>IF(G224="","",G224)</f>
        <v/>
      </c>
      <c r="H235" s="27"/>
    </row>
    <row r="236" spans="3:11" ht="17.25" thickBot="1" x14ac:dyDescent="0.3">
      <c r="C236" s="141" t="s">
        <v>46</v>
      </c>
      <c r="D236" s="142"/>
      <c r="E236" s="142"/>
      <c r="F236" s="142"/>
      <c r="G236" s="142"/>
      <c r="H236" s="143"/>
    </row>
    <row r="237" spans="3:11" ht="18.75" x14ac:dyDescent="0.25">
      <c r="C237" s="54" t="s">
        <v>47</v>
      </c>
      <c r="D237" s="97"/>
      <c r="E237" s="97"/>
      <c r="F237" s="97"/>
      <c r="G237" s="97"/>
      <c r="H237" s="55"/>
    </row>
    <row r="238" spans="3:11" ht="18.75" x14ac:dyDescent="0.3">
      <c r="C238" s="56" t="s">
        <v>51</v>
      </c>
      <c r="D238" s="145"/>
      <c r="E238" s="146"/>
      <c r="F238" s="146"/>
      <c r="G238" s="147"/>
      <c r="H238" s="57" t="s">
        <v>45</v>
      </c>
      <c r="I238" s="32"/>
      <c r="K238" s="70"/>
    </row>
    <row r="239" spans="3:11" ht="19.5" thickBot="1" x14ac:dyDescent="0.3">
      <c r="C239" s="58" t="s">
        <v>50</v>
      </c>
      <c r="D239" s="148"/>
      <c r="E239" s="148"/>
      <c r="F239" s="148"/>
      <c r="G239" s="148"/>
      <c r="H239" s="59"/>
    </row>
    <row r="240" spans="3:11" hidden="1" x14ac:dyDescent="0.25">
      <c r="C240" s="14" t="s">
        <v>58</v>
      </c>
      <c r="D240" s="60">
        <f>+D239*D238</f>
        <v>0</v>
      </c>
    </row>
    <row r="242" spans="3:11" s="20" customFormat="1" ht="15.75" thickBot="1" x14ac:dyDescent="0.3">
      <c r="K242" s="69"/>
    </row>
    <row r="243" spans="3:11" ht="17.25" thickBot="1" x14ac:dyDescent="0.3">
      <c r="C243" s="151" t="s">
        <v>52</v>
      </c>
      <c r="D243" s="152"/>
      <c r="E243" s="152"/>
      <c r="F243" s="152"/>
      <c r="G243" s="152"/>
      <c r="H243" s="153"/>
    </row>
    <row r="244" spans="3:11" ht="17.25" thickBot="1" x14ac:dyDescent="0.3">
      <c r="C244" s="49" t="s">
        <v>61</v>
      </c>
      <c r="D244" s="50">
        <f>+D233</f>
        <v>7</v>
      </c>
      <c r="E244" s="50"/>
      <c r="F244" s="50"/>
      <c r="G244" s="50"/>
      <c r="H244" s="51"/>
    </row>
    <row r="245" spans="3:11" ht="18.75" x14ac:dyDescent="0.3">
      <c r="C245" s="26" t="s">
        <v>57</v>
      </c>
      <c r="D245" s="116" t="str">
        <f>+D29</f>
        <v/>
      </c>
      <c r="E245" s="117"/>
      <c r="F245" s="117"/>
      <c r="G245" s="118"/>
      <c r="H245" s="53"/>
    </row>
    <row r="246" spans="3:11" ht="19.5" thickBot="1" x14ac:dyDescent="0.35">
      <c r="C246" s="26" t="s">
        <v>42</v>
      </c>
      <c r="D246" s="149" t="str">
        <f>+D235</f>
        <v/>
      </c>
      <c r="E246" s="150"/>
      <c r="F246" s="28" t="s">
        <v>43</v>
      </c>
      <c r="G246" s="46" t="str">
        <f>+G235</f>
        <v/>
      </c>
      <c r="H246" s="27"/>
    </row>
    <row r="247" spans="3:11" ht="17.25" thickBot="1" x14ac:dyDescent="0.3">
      <c r="C247" s="141" t="s">
        <v>46</v>
      </c>
      <c r="D247" s="142"/>
      <c r="E247" s="142"/>
      <c r="F247" s="142"/>
      <c r="G247" s="142"/>
      <c r="H247" s="143"/>
    </row>
    <row r="248" spans="3:11" ht="18.75" x14ac:dyDescent="0.25">
      <c r="C248" s="54" t="s">
        <v>47</v>
      </c>
      <c r="D248" s="97"/>
      <c r="E248" s="97"/>
      <c r="F248" s="97"/>
      <c r="G248" s="97"/>
      <c r="H248" s="55"/>
    </row>
    <row r="249" spans="3:11" ht="18.75" x14ac:dyDescent="0.3">
      <c r="C249" s="56" t="s">
        <v>51</v>
      </c>
      <c r="D249" s="145"/>
      <c r="E249" s="146"/>
      <c r="F249" s="146"/>
      <c r="G249" s="147"/>
      <c r="H249" s="57" t="s">
        <v>45</v>
      </c>
      <c r="I249" s="32"/>
      <c r="K249" s="70"/>
    </row>
    <row r="250" spans="3:11" ht="19.5" thickBot="1" x14ac:dyDescent="0.3">
      <c r="C250" s="58" t="s">
        <v>50</v>
      </c>
      <c r="D250" s="148"/>
      <c r="E250" s="148"/>
      <c r="F250" s="148"/>
      <c r="G250" s="148"/>
      <c r="H250" s="59"/>
    </row>
    <row r="251" spans="3:11" hidden="1" x14ac:dyDescent="0.25">
      <c r="C251" s="14" t="s">
        <v>58</v>
      </c>
      <c r="D251" s="60">
        <f>+D250*D249</f>
        <v>0</v>
      </c>
    </row>
    <row r="253" spans="3:11" ht="15.75" thickBot="1" x14ac:dyDescent="0.3"/>
    <row r="254" spans="3:11" ht="19.5" thickBot="1" x14ac:dyDescent="0.35">
      <c r="C254" s="106" t="s">
        <v>67</v>
      </c>
      <c r="D254" s="107"/>
      <c r="E254" s="107"/>
      <c r="F254" s="107"/>
      <c r="G254" s="107"/>
      <c r="H254" s="108"/>
    </row>
    <row r="256" spans="3:11" ht="15.75" thickBot="1" x14ac:dyDescent="0.3">
      <c r="C256" s="20"/>
      <c r="D256" s="20"/>
      <c r="E256" s="20"/>
      <c r="F256" s="20"/>
      <c r="G256" s="20"/>
      <c r="H256" s="20"/>
    </row>
    <row r="257" spans="3:8" ht="17.25" thickBot="1" x14ac:dyDescent="0.3">
      <c r="C257" s="151" t="s">
        <v>52</v>
      </c>
      <c r="D257" s="152"/>
      <c r="E257" s="152"/>
      <c r="F257" s="152"/>
      <c r="G257" s="152"/>
      <c r="H257" s="153"/>
    </row>
    <row r="258" spans="3:8" ht="17.25" thickBot="1" x14ac:dyDescent="0.3">
      <c r="C258" s="49" t="s">
        <v>61</v>
      </c>
      <c r="D258" s="9">
        <v>8</v>
      </c>
      <c r="E258" s="50"/>
      <c r="F258" s="50"/>
      <c r="G258" s="50"/>
      <c r="H258" s="51"/>
    </row>
    <row r="259" spans="3:8" ht="18.75" x14ac:dyDescent="0.3">
      <c r="C259" s="26" t="s">
        <v>55</v>
      </c>
      <c r="D259" s="116" t="str">
        <f>+D7</f>
        <v/>
      </c>
      <c r="E259" s="117"/>
      <c r="F259" s="117"/>
      <c r="G259" s="118"/>
      <c r="H259" s="53"/>
    </row>
    <row r="260" spans="3:8" ht="19.5" thickBot="1" x14ac:dyDescent="0.35">
      <c r="C260" s="26" t="s">
        <v>42</v>
      </c>
      <c r="D260" s="135" t="str">
        <f>IF('verificación F-22'!D239="","",'verificación F-22'!D239)</f>
        <v/>
      </c>
      <c r="E260" s="136"/>
      <c r="F260" s="77" t="s">
        <v>43</v>
      </c>
      <c r="G260" s="78" t="str">
        <f>IF('verificación F-22'!G239="","",'verificación F-22'!G239)</f>
        <v/>
      </c>
      <c r="H260" s="27"/>
    </row>
    <row r="261" spans="3:8" ht="17.25" thickBot="1" x14ac:dyDescent="0.3">
      <c r="C261" s="141" t="s">
        <v>46</v>
      </c>
      <c r="D261" s="142"/>
      <c r="E261" s="142"/>
      <c r="F261" s="142"/>
      <c r="G261" s="142"/>
      <c r="H261" s="143"/>
    </row>
    <row r="262" spans="3:8" ht="18.75" x14ac:dyDescent="0.25">
      <c r="C262" s="54" t="s">
        <v>47</v>
      </c>
      <c r="D262" s="97"/>
      <c r="E262" s="97"/>
      <c r="F262" s="97"/>
      <c r="G262" s="97"/>
      <c r="H262" s="55"/>
    </row>
    <row r="263" spans="3:8" ht="18.75" x14ac:dyDescent="0.3">
      <c r="C263" s="56" t="s">
        <v>51</v>
      </c>
      <c r="D263" s="145"/>
      <c r="E263" s="146"/>
      <c r="F263" s="146"/>
      <c r="G263" s="147"/>
      <c r="H263" s="57" t="s">
        <v>45</v>
      </c>
    </row>
    <row r="264" spans="3:8" ht="19.5" thickBot="1" x14ac:dyDescent="0.3">
      <c r="C264" s="58" t="s">
        <v>50</v>
      </c>
      <c r="D264" s="148"/>
      <c r="E264" s="148"/>
      <c r="F264" s="148"/>
      <c r="G264" s="148"/>
      <c r="H264" s="59"/>
    </row>
    <row r="265" spans="3:8" hidden="1" x14ac:dyDescent="0.25">
      <c r="C265" s="14" t="s">
        <v>58</v>
      </c>
      <c r="D265" s="60">
        <f>+D264*D263</f>
        <v>0</v>
      </c>
    </row>
    <row r="267" spans="3:8" ht="15.75" thickBot="1" x14ac:dyDescent="0.3">
      <c r="C267" s="20"/>
      <c r="D267" s="20"/>
      <c r="E267" s="20"/>
      <c r="F267" s="20"/>
      <c r="G267" s="20"/>
      <c r="H267" s="20"/>
    </row>
    <row r="268" spans="3:8" ht="17.25" thickBot="1" x14ac:dyDescent="0.3">
      <c r="C268" s="151" t="s">
        <v>52</v>
      </c>
      <c r="D268" s="152"/>
      <c r="E268" s="152"/>
      <c r="F268" s="152"/>
      <c r="G268" s="152"/>
      <c r="H268" s="153"/>
    </row>
    <row r="269" spans="3:8" ht="17.25" thickBot="1" x14ac:dyDescent="0.3">
      <c r="C269" s="49" t="s">
        <v>61</v>
      </c>
      <c r="D269" s="50">
        <f>+D258</f>
        <v>8</v>
      </c>
      <c r="E269" s="50"/>
      <c r="F269" s="50"/>
      <c r="G269" s="50"/>
      <c r="H269" s="51"/>
    </row>
    <row r="270" spans="3:8" ht="18.75" x14ac:dyDescent="0.3">
      <c r="C270" s="26" t="s">
        <v>56</v>
      </c>
      <c r="D270" s="116" t="str">
        <f>+D18</f>
        <v/>
      </c>
      <c r="E270" s="117"/>
      <c r="F270" s="117"/>
      <c r="G270" s="118"/>
      <c r="H270" s="53"/>
    </row>
    <row r="271" spans="3:8" ht="19.5" thickBot="1" x14ac:dyDescent="0.35">
      <c r="C271" s="26" t="s">
        <v>42</v>
      </c>
      <c r="D271" s="149" t="str">
        <f>IF(D260="","",D260)</f>
        <v/>
      </c>
      <c r="E271" s="150"/>
      <c r="F271" s="28" t="s">
        <v>43</v>
      </c>
      <c r="G271" s="46" t="str">
        <f>IF(G260="","",G260)</f>
        <v/>
      </c>
      <c r="H271" s="27"/>
    </row>
    <row r="272" spans="3:8" ht="17.25" thickBot="1" x14ac:dyDescent="0.3">
      <c r="C272" s="141" t="s">
        <v>46</v>
      </c>
      <c r="D272" s="142"/>
      <c r="E272" s="142"/>
      <c r="F272" s="142"/>
      <c r="G272" s="142"/>
      <c r="H272" s="143"/>
    </row>
    <row r="273" spans="3:8" ht="18.75" x14ac:dyDescent="0.25">
      <c r="C273" s="54" t="s">
        <v>47</v>
      </c>
      <c r="D273" s="97"/>
      <c r="E273" s="97"/>
      <c r="F273" s="97"/>
      <c r="G273" s="97"/>
      <c r="H273" s="55"/>
    </row>
    <row r="274" spans="3:8" ht="18.75" x14ac:dyDescent="0.3">
      <c r="C274" s="56" t="s">
        <v>51</v>
      </c>
      <c r="D274" s="145"/>
      <c r="E274" s="146"/>
      <c r="F274" s="146"/>
      <c r="G274" s="147"/>
      <c r="H274" s="57" t="s">
        <v>45</v>
      </c>
    </row>
    <row r="275" spans="3:8" ht="19.5" thickBot="1" x14ac:dyDescent="0.3">
      <c r="C275" s="58" t="s">
        <v>50</v>
      </c>
      <c r="D275" s="148"/>
      <c r="E275" s="148"/>
      <c r="F275" s="148"/>
      <c r="G275" s="148"/>
      <c r="H275" s="59"/>
    </row>
    <row r="276" spans="3:8" hidden="1" x14ac:dyDescent="0.25">
      <c r="C276" s="14" t="s">
        <v>58</v>
      </c>
      <c r="D276" s="60">
        <f>+D275*D274</f>
        <v>0</v>
      </c>
    </row>
    <row r="278" spans="3:8" ht="15.75" thickBot="1" x14ac:dyDescent="0.3">
      <c r="C278" s="20"/>
      <c r="D278" s="20"/>
      <c r="E278" s="20"/>
      <c r="F278" s="20"/>
      <c r="G278" s="20"/>
      <c r="H278" s="20"/>
    </row>
    <row r="279" spans="3:8" ht="17.25" thickBot="1" x14ac:dyDescent="0.3">
      <c r="C279" s="99" t="s">
        <v>52</v>
      </c>
      <c r="D279" s="100"/>
      <c r="E279" s="100"/>
      <c r="F279" s="100"/>
      <c r="G279" s="100"/>
      <c r="H279" s="101"/>
    </row>
    <row r="280" spans="3:8" ht="17.25" thickBot="1" x14ac:dyDescent="0.3">
      <c r="C280" s="49" t="s">
        <v>61</v>
      </c>
      <c r="D280" s="50">
        <f>+D269</f>
        <v>8</v>
      </c>
      <c r="E280" s="50"/>
      <c r="F280" s="50"/>
      <c r="G280" s="50"/>
      <c r="H280" s="51"/>
    </row>
    <row r="281" spans="3:8" ht="18.75" x14ac:dyDescent="0.3">
      <c r="C281" s="26" t="s">
        <v>57</v>
      </c>
      <c r="D281" s="116" t="str">
        <f>+D29</f>
        <v/>
      </c>
      <c r="E281" s="117"/>
      <c r="F281" s="117"/>
      <c r="G281" s="118"/>
      <c r="H281" s="53"/>
    </row>
    <row r="282" spans="3:8" ht="19.5" thickBot="1" x14ac:dyDescent="0.35">
      <c r="C282" s="26" t="s">
        <v>42</v>
      </c>
      <c r="D282" s="149" t="str">
        <f>+D271</f>
        <v/>
      </c>
      <c r="E282" s="150"/>
      <c r="F282" s="28" t="s">
        <v>43</v>
      </c>
      <c r="G282" s="46" t="str">
        <f>+G271</f>
        <v/>
      </c>
      <c r="H282" s="27"/>
    </row>
    <row r="283" spans="3:8" ht="17.25" thickBot="1" x14ac:dyDescent="0.3">
      <c r="C283" s="141" t="s">
        <v>46</v>
      </c>
      <c r="D283" s="142"/>
      <c r="E283" s="142"/>
      <c r="F283" s="142"/>
      <c r="G283" s="142"/>
      <c r="H283" s="143"/>
    </row>
    <row r="284" spans="3:8" ht="18.75" x14ac:dyDescent="0.25">
      <c r="C284" s="54" t="s">
        <v>47</v>
      </c>
      <c r="D284" s="97"/>
      <c r="E284" s="97"/>
      <c r="F284" s="97"/>
      <c r="G284" s="97"/>
      <c r="H284" s="55"/>
    </row>
    <row r="285" spans="3:8" ht="18.75" x14ac:dyDescent="0.3">
      <c r="C285" s="56" t="s">
        <v>51</v>
      </c>
      <c r="D285" s="145"/>
      <c r="E285" s="146"/>
      <c r="F285" s="146"/>
      <c r="G285" s="147"/>
      <c r="H285" s="57" t="s">
        <v>45</v>
      </c>
    </row>
    <row r="286" spans="3:8" ht="19.5" thickBot="1" x14ac:dyDescent="0.3">
      <c r="C286" s="58" t="s">
        <v>50</v>
      </c>
      <c r="D286" s="148"/>
      <c r="E286" s="148"/>
      <c r="F286" s="148"/>
      <c r="G286" s="148"/>
      <c r="H286" s="59"/>
    </row>
    <row r="287" spans="3:8" hidden="1" x14ac:dyDescent="0.25">
      <c r="C287" s="68" t="s">
        <v>58</v>
      </c>
      <c r="D287" s="60">
        <f>+D286*D285</f>
        <v>0</v>
      </c>
    </row>
    <row r="288" spans="3:8" x14ac:dyDescent="0.25">
      <c r="C288" s="68"/>
      <c r="D288" s="60"/>
    </row>
    <row r="289" spans="3:8" ht="15.75" thickBot="1" x14ac:dyDescent="0.3"/>
    <row r="290" spans="3:8" ht="19.5" thickBot="1" x14ac:dyDescent="0.35">
      <c r="C290" s="106" t="s">
        <v>68</v>
      </c>
      <c r="D290" s="107"/>
      <c r="E290" s="107"/>
      <c r="F290" s="107"/>
      <c r="G290" s="107"/>
      <c r="H290" s="108"/>
    </row>
    <row r="292" spans="3:8" ht="15.75" thickBot="1" x14ac:dyDescent="0.3">
      <c r="C292" s="20"/>
      <c r="D292" s="20"/>
      <c r="E292" s="20"/>
      <c r="F292" s="20"/>
      <c r="G292" s="20"/>
      <c r="H292" s="20"/>
    </row>
    <row r="293" spans="3:8" ht="17.25" thickBot="1" x14ac:dyDescent="0.3">
      <c r="C293" s="151" t="s">
        <v>52</v>
      </c>
      <c r="D293" s="152"/>
      <c r="E293" s="152"/>
      <c r="F293" s="152"/>
      <c r="G293" s="152"/>
      <c r="H293" s="153"/>
    </row>
    <row r="294" spans="3:8" ht="17.25" thickBot="1" x14ac:dyDescent="0.3">
      <c r="C294" s="49" t="s">
        <v>61</v>
      </c>
      <c r="D294" s="9">
        <v>9</v>
      </c>
      <c r="E294" s="50"/>
      <c r="F294" s="50"/>
      <c r="G294" s="50"/>
      <c r="H294" s="51"/>
    </row>
    <row r="295" spans="3:8" ht="18.75" x14ac:dyDescent="0.3">
      <c r="C295" s="26" t="s">
        <v>55</v>
      </c>
      <c r="D295" s="116" t="str">
        <f>+D7</f>
        <v/>
      </c>
      <c r="E295" s="117"/>
      <c r="F295" s="117"/>
      <c r="G295" s="118"/>
      <c r="H295" s="53"/>
    </row>
    <row r="296" spans="3:8" ht="19.5" thickBot="1" x14ac:dyDescent="0.35">
      <c r="C296" s="26" t="s">
        <v>42</v>
      </c>
      <c r="D296" s="135" t="str">
        <f>IF('verificación F-22'!D268="","",'verificación F-22'!D268)</f>
        <v/>
      </c>
      <c r="E296" s="136"/>
      <c r="F296" s="77" t="s">
        <v>43</v>
      </c>
      <c r="G296" s="78" t="str">
        <f>IF('verificación F-22'!G268="","",'verificación F-22'!G268)</f>
        <v/>
      </c>
      <c r="H296" s="27"/>
    </row>
    <row r="297" spans="3:8" ht="17.25" thickBot="1" x14ac:dyDescent="0.3">
      <c r="C297" s="141" t="s">
        <v>46</v>
      </c>
      <c r="D297" s="142"/>
      <c r="E297" s="142"/>
      <c r="F297" s="142"/>
      <c r="G297" s="142"/>
      <c r="H297" s="143"/>
    </row>
    <row r="298" spans="3:8" ht="18.75" x14ac:dyDescent="0.25">
      <c r="C298" s="54" t="s">
        <v>47</v>
      </c>
      <c r="D298" s="97"/>
      <c r="E298" s="97"/>
      <c r="F298" s="97"/>
      <c r="G298" s="97"/>
      <c r="H298" s="55"/>
    </row>
    <row r="299" spans="3:8" ht="18.75" x14ac:dyDescent="0.3">
      <c r="C299" s="56" t="s">
        <v>51</v>
      </c>
      <c r="D299" s="145"/>
      <c r="E299" s="146"/>
      <c r="F299" s="146"/>
      <c r="G299" s="147"/>
      <c r="H299" s="57" t="s">
        <v>45</v>
      </c>
    </row>
    <row r="300" spans="3:8" ht="19.5" thickBot="1" x14ac:dyDescent="0.3">
      <c r="C300" s="58" t="s">
        <v>50</v>
      </c>
      <c r="D300" s="148"/>
      <c r="E300" s="148"/>
      <c r="F300" s="148"/>
      <c r="G300" s="148"/>
      <c r="H300" s="59"/>
    </row>
    <row r="301" spans="3:8" hidden="1" x14ac:dyDescent="0.25">
      <c r="C301" s="68" t="s">
        <v>58</v>
      </c>
      <c r="D301" s="60">
        <f>+D300*D299</f>
        <v>0</v>
      </c>
      <c r="E301" s="60"/>
    </row>
    <row r="303" spans="3:8" ht="15.75" thickBot="1" x14ac:dyDescent="0.3">
      <c r="C303" s="20"/>
      <c r="D303" s="20"/>
      <c r="E303" s="20"/>
      <c r="F303" s="20"/>
      <c r="G303" s="20"/>
      <c r="H303" s="20"/>
    </row>
    <row r="304" spans="3:8" ht="17.25" thickBot="1" x14ac:dyDescent="0.3">
      <c r="C304" s="151" t="s">
        <v>52</v>
      </c>
      <c r="D304" s="152"/>
      <c r="E304" s="152"/>
      <c r="F304" s="152"/>
      <c r="G304" s="152"/>
      <c r="H304" s="153"/>
    </row>
    <row r="305" spans="3:8" ht="17.25" thickBot="1" x14ac:dyDescent="0.3">
      <c r="C305" s="49" t="s">
        <v>61</v>
      </c>
      <c r="D305" s="50">
        <f>+D294</f>
        <v>9</v>
      </c>
      <c r="E305" s="50"/>
      <c r="F305" s="50"/>
      <c r="G305" s="50"/>
      <c r="H305" s="51"/>
    </row>
    <row r="306" spans="3:8" ht="18.75" x14ac:dyDescent="0.3">
      <c r="C306" s="26" t="s">
        <v>56</v>
      </c>
      <c r="D306" s="116" t="str">
        <f>+D18</f>
        <v/>
      </c>
      <c r="E306" s="117"/>
      <c r="F306" s="117"/>
      <c r="G306" s="118"/>
      <c r="H306" s="53"/>
    </row>
    <row r="307" spans="3:8" ht="19.5" thickBot="1" x14ac:dyDescent="0.35">
      <c r="C307" s="26" t="s">
        <v>42</v>
      </c>
      <c r="D307" s="149" t="str">
        <f>IF(D296="","",D296)</f>
        <v/>
      </c>
      <c r="E307" s="150"/>
      <c r="F307" s="28" t="s">
        <v>43</v>
      </c>
      <c r="G307" s="46" t="str">
        <f>IF(G296="","",G296)</f>
        <v/>
      </c>
      <c r="H307" s="27"/>
    </row>
    <row r="308" spans="3:8" ht="17.25" thickBot="1" x14ac:dyDescent="0.3">
      <c r="C308" s="141" t="s">
        <v>46</v>
      </c>
      <c r="D308" s="142"/>
      <c r="E308" s="142"/>
      <c r="F308" s="142"/>
      <c r="G308" s="142"/>
      <c r="H308" s="143"/>
    </row>
    <row r="309" spans="3:8" ht="18.75" x14ac:dyDescent="0.25">
      <c r="C309" s="54" t="s">
        <v>47</v>
      </c>
      <c r="D309" s="97"/>
      <c r="E309" s="97"/>
      <c r="F309" s="97"/>
      <c r="G309" s="97"/>
      <c r="H309" s="55"/>
    </row>
    <row r="310" spans="3:8" ht="18.75" x14ac:dyDescent="0.3">
      <c r="C310" s="56" t="s">
        <v>51</v>
      </c>
      <c r="D310" s="145"/>
      <c r="E310" s="146"/>
      <c r="F310" s="146"/>
      <c r="G310" s="147"/>
      <c r="H310" s="57" t="s">
        <v>45</v>
      </c>
    </row>
    <row r="311" spans="3:8" ht="19.5" thickBot="1" x14ac:dyDescent="0.3">
      <c r="C311" s="58" t="s">
        <v>50</v>
      </c>
      <c r="D311" s="148"/>
      <c r="E311" s="148"/>
      <c r="F311" s="148"/>
      <c r="G311" s="148"/>
      <c r="H311" s="59"/>
    </row>
    <row r="312" spans="3:8" hidden="1" x14ac:dyDescent="0.25">
      <c r="C312" s="14" t="s">
        <v>58</v>
      </c>
      <c r="D312" s="60">
        <f>+D311*D310</f>
        <v>0</v>
      </c>
    </row>
    <row r="314" spans="3:8" ht="15.75" thickBot="1" x14ac:dyDescent="0.3">
      <c r="C314" s="20"/>
      <c r="D314" s="20"/>
      <c r="E314" s="20"/>
      <c r="F314" s="20"/>
      <c r="G314" s="20"/>
      <c r="H314" s="20"/>
    </row>
    <row r="315" spans="3:8" ht="17.25" thickBot="1" x14ac:dyDescent="0.3">
      <c r="C315" s="151" t="s">
        <v>52</v>
      </c>
      <c r="D315" s="152"/>
      <c r="E315" s="152"/>
      <c r="F315" s="152"/>
      <c r="G315" s="152"/>
      <c r="H315" s="153"/>
    </row>
    <row r="316" spans="3:8" ht="17.25" thickBot="1" x14ac:dyDescent="0.3">
      <c r="C316" s="49" t="s">
        <v>61</v>
      </c>
      <c r="D316" s="50">
        <f>+D294</f>
        <v>9</v>
      </c>
      <c r="E316" s="50"/>
      <c r="F316" s="50"/>
      <c r="G316" s="50"/>
      <c r="H316" s="51"/>
    </row>
    <row r="317" spans="3:8" ht="18.75" x14ac:dyDescent="0.3">
      <c r="C317" s="26" t="s">
        <v>57</v>
      </c>
      <c r="D317" s="116" t="str">
        <f>+D29</f>
        <v/>
      </c>
      <c r="E317" s="117"/>
      <c r="F317" s="117"/>
      <c r="G317" s="118"/>
      <c r="H317" s="53"/>
    </row>
    <row r="318" spans="3:8" ht="19.5" thickBot="1" x14ac:dyDescent="0.35">
      <c r="C318" s="26" t="s">
        <v>42</v>
      </c>
      <c r="D318" s="149" t="str">
        <f>+D307</f>
        <v/>
      </c>
      <c r="E318" s="150"/>
      <c r="F318" s="28" t="s">
        <v>43</v>
      </c>
      <c r="G318" s="46" t="str">
        <f>+G307</f>
        <v/>
      </c>
      <c r="H318" s="27"/>
    </row>
    <row r="319" spans="3:8" ht="17.25" thickBot="1" x14ac:dyDescent="0.3">
      <c r="C319" s="141" t="s">
        <v>46</v>
      </c>
      <c r="D319" s="142"/>
      <c r="E319" s="142"/>
      <c r="F319" s="142"/>
      <c r="G319" s="142"/>
      <c r="H319" s="143"/>
    </row>
    <row r="320" spans="3:8" ht="18.75" x14ac:dyDescent="0.25">
      <c r="C320" s="54" t="s">
        <v>47</v>
      </c>
      <c r="D320" s="97"/>
      <c r="E320" s="97"/>
      <c r="F320" s="97"/>
      <c r="G320" s="97"/>
      <c r="H320" s="55"/>
    </row>
    <row r="321" spans="3:11" ht="18.75" x14ac:dyDescent="0.3">
      <c r="C321" s="56" t="s">
        <v>51</v>
      </c>
      <c r="D321" s="145"/>
      <c r="E321" s="146"/>
      <c r="F321" s="146"/>
      <c r="G321" s="147"/>
      <c r="H321" s="57" t="s">
        <v>45</v>
      </c>
    </row>
    <row r="322" spans="3:11" ht="19.5" thickBot="1" x14ac:dyDescent="0.3">
      <c r="C322" s="58" t="s">
        <v>50</v>
      </c>
      <c r="D322" s="148"/>
      <c r="E322" s="148"/>
      <c r="F322" s="148"/>
      <c r="G322" s="148"/>
      <c r="H322" s="59"/>
    </row>
    <row r="323" spans="3:11" hidden="1" x14ac:dyDescent="0.25">
      <c r="C323" s="14" t="s">
        <v>58</v>
      </c>
      <c r="D323" s="60">
        <f>+D322*D321</f>
        <v>0</v>
      </c>
    </row>
    <row r="325" spans="3:11" ht="15.75" thickBot="1" x14ac:dyDescent="0.3"/>
    <row r="326" spans="3:11" ht="19.5" thickBot="1" x14ac:dyDescent="0.35">
      <c r="C326" s="106" t="s">
        <v>69</v>
      </c>
      <c r="D326" s="107"/>
      <c r="E326" s="107"/>
      <c r="F326" s="107"/>
      <c r="G326" s="107"/>
      <c r="H326" s="108"/>
    </row>
    <row r="328" spans="3:11" s="20" customFormat="1" ht="15.75" thickBot="1" x14ac:dyDescent="0.3">
      <c r="K328" s="69"/>
    </row>
    <row r="329" spans="3:11" ht="17.25" thickBot="1" x14ac:dyDescent="0.3">
      <c r="C329" s="151" t="s">
        <v>52</v>
      </c>
      <c r="D329" s="152"/>
      <c r="E329" s="152"/>
      <c r="F329" s="152"/>
      <c r="G329" s="152"/>
      <c r="H329" s="153"/>
    </row>
    <row r="330" spans="3:11" ht="17.25" thickBot="1" x14ac:dyDescent="0.3">
      <c r="C330" s="49" t="s">
        <v>61</v>
      </c>
      <c r="D330" s="9">
        <v>10</v>
      </c>
      <c r="E330" s="50"/>
      <c r="F330" s="50"/>
      <c r="G330" s="50"/>
      <c r="H330" s="51"/>
    </row>
    <row r="331" spans="3:11" ht="18.75" x14ac:dyDescent="0.3">
      <c r="C331" s="26" t="s">
        <v>55</v>
      </c>
      <c r="D331" s="116" t="str">
        <f>+D7</f>
        <v/>
      </c>
      <c r="E331" s="117"/>
      <c r="F331" s="117"/>
      <c r="G331" s="118"/>
      <c r="H331" s="53"/>
    </row>
    <row r="332" spans="3:11" ht="19.5" thickBot="1" x14ac:dyDescent="0.35">
      <c r="C332" s="26" t="s">
        <v>42</v>
      </c>
      <c r="D332" s="135" t="str">
        <f>IF('verificación F-22'!D297="","",'verificación F-22'!D297)</f>
        <v/>
      </c>
      <c r="E332" s="136"/>
      <c r="F332" s="77" t="s">
        <v>43</v>
      </c>
      <c r="G332" s="78" t="str">
        <f>IF('verificación F-22'!G297="","",'verificación F-22'!G297)</f>
        <v/>
      </c>
      <c r="H332" s="27"/>
    </row>
    <row r="333" spans="3:11" ht="17.25" thickBot="1" x14ac:dyDescent="0.3">
      <c r="C333" s="141" t="s">
        <v>46</v>
      </c>
      <c r="D333" s="142"/>
      <c r="E333" s="142"/>
      <c r="F333" s="142"/>
      <c r="G333" s="142"/>
      <c r="H333" s="143"/>
    </row>
    <row r="334" spans="3:11" ht="18.75" x14ac:dyDescent="0.25">
      <c r="C334" s="54" t="s">
        <v>47</v>
      </c>
      <c r="D334" s="97"/>
      <c r="E334" s="97"/>
      <c r="F334" s="97"/>
      <c r="G334" s="97"/>
      <c r="H334" s="55"/>
    </row>
    <row r="335" spans="3:11" ht="18.75" x14ac:dyDescent="0.3">
      <c r="C335" s="56" t="s">
        <v>51</v>
      </c>
      <c r="D335" s="145"/>
      <c r="E335" s="146"/>
      <c r="F335" s="146"/>
      <c r="G335" s="147"/>
      <c r="H335" s="57" t="s">
        <v>45</v>
      </c>
      <c r="I335" s="32"/>
      <c r="K335" s="70"/>
    </row>
    <row r="336" spans="3:11" ht="19.5" thickBot="1" x14ac:dyDescent="0.3">
      <c r="C336" s="58" t="s">
        <v>50</v>
      </c>
      <c r="D336" s="148"/>
      <c r="E336" s="148"/>
      <c r="F336" s="148"/>
      <c r="G336" s="148"/>
      <c r="H336" s="59"/>
    </row>
    <row r="337" spans="3:11" hidden="1" x14ac:dyDescent="0.25">
      <c r="C337" s="14" t="s">
        <v>58</v>
      </c>
      <c r="D337" s="60">
        <f>+D336*D335</f>
        <v>0</v>
      </c>
    </row>
    <row r="339" spans="3:11" s="20" customFormat="1" ht="15.75" thickBot="1" x14ac:dyDescent="0.3">
      <c r="K339" s="69"/>
    </row>
    <row r="340" spans="3:11" ht="17.25" thickBot="1" x14ac:dyDescent="0.3">
      <c r="C340" s="151" t="s">
        <v>52</v>
      </c>
      <c r="D340" s="152"/>
      <c r="E340" s="152"/>
      <c r="F340" s="152"/>
      <c r="G340" s="152"/>
      <c r="H340" s="153"/>
    </row>
    <row r="341" spans="3:11" ht="17.25" thickBot="1" x14ac:dyDescent="0.3">
      <c r="C341" s="49" t="s">
        <v>61</v>
      </c>
      <c r="D341" s="50">
        <f>+D330</f>
        <v>10</v>
      </c>
      <c r="E341" s="50"/>
      <c r="F341" s="50"/>
      <c r="G341" s="50"/>
      <c r="H341" s="51"/>
    </row>
    <row r="342" spans="3:11" ht="18.75" x14ac:dyDescent="0.3">
      <c r="C342" s="26" t="s">
        <v>56</v>
      </c>
      <c r="D342" s="116" t="str">
        <f>+D18</f>
        <v/>
      </c>
      <c r="E342" s="117"/>
      <c r="F342" s="117"/>
      <c r="G342" s="118"/>
      <c r="H342" s="53"/>
    </row>
    <row r="343" spans="3:11" ht="19.5" thickBot="1" x14ac:dyDescent="0.35">
      <c r="C343" s="26" t="s">
        <v>42</v>
      </c>
      <c r="D343" s="63" t="str">
        <f>IF(D332="","",D332)</f>
        <v/>
      </c>
      <c r="E343" s="64"/>
      <c r="F343" s="28" t="s">
        <v>43</v>
      </c>
      <c r="G343" s="46" t="str">
        <f>IF(G332="","",G332)</f>
        <v/>
      </c>
      <c r="H343" s="27"/>
    </row>
    <row r="344" spans="3:11" ht="17.25" thickBot="1" x14ac:dyDescent="0.3">
      <c r="C344" s="141" t="s">
        <v>46</v>
      </c>
      <c r="D344" s="142"/>
      <c r="E344" s="142"/>
      <c r="F344" s="142"/>
      <c r="G344" s="142"/>
      <c r="H344" s="143"/>
    </row>
    <row r="345" spans="3:11" ht="18.75" x14ac:dyDescent="0.25">
      <c r="C345" s="54" t="s">
        <v>47</v>
      </c>
      <c r="D345" s="97"/>
      <c r="E345" s="97"/>
      <c r="F345" s="97"/>
      <c r="G345" s="97"/>
      <c r="H345" s="55"/>
    </row>
    <row r="346" spans="3:11" ht="18.75" x14ac:dyDescent="0.3">
      <c r="C346" s="56" t="s">
        <v>51</v>
      </c>
      <c r="D346" s="145"/>
      <c r="E346" s="146"/>
      <c r="F346" s="146"/>
      <c r="G346" s="147"/>
      <c r="H346" s="57" t="s">
        <v>45</v>
      </c>
      <c r="I346" s="32"/>
      <c r="K346" s="70"/>
    </row>
    <row r="347" spans="3:11" ht="19.5" thickBot="1" x14ac:dyDescent="0.3">
      <c r="C347" s="58" t="s">
        <v>50</v>
      </c>
      <c r="D347" s="148"/>
      <c r="E347" s="148"/>
      <c r="F347" s="148"/>
      <c r="G347" s="148"/>
      <c r="H347" s="59"/>
    </row>
    <row r="348" spans="3:11" hidden="1" x14ac:dyDescent="0.25">
      <c r="C348" s="14" t="s">
        <v>58</v>
      </c>
      <c r="D348" s="60">
        <f>+D347*D346</f>
        <v>0</v>
      </c>
    </row>
    <row r="350" spans="3:11" s="20" customFormat="1" ht="15.75" thickBot="1" x14ac:dyDescent="0.3">
      <c r="K350" s="69"/>
    </row>
    <row r="351" spans="3:11" ht="17.25" thickBot="1" x14ac:dyDescent="0.3">
      <c r="C351" s="151" t="s">
        <v>52</v>
      </c>
      <c r="D351" s="152"/>
      <c r="E351" s="152"/>
      <c r="F351" s="152"/>
      <c r="G351" s="152"/>
      <c r="H351" s="153"/>
    </row>
    <row r="352" spans="3:11" ht="17.25" thickBot="1" x14ac:dyDescent="0.3">
      <c r="C352" s="49" t="s">
        <v>61</v>
      </c>
      <c r="D352" s="50">
        <f>+D341</f>
        <v>10</v>
      </c>
      <c r="E352" s="50"/>
      <c r="F352" s="50"/>
      <c r="G352" s="50"/>
      <c r="H352" s="51"/>
    </row>
    <row r="353" spans="3:11" ht="18.75" x14ac:dyDescent="0.3">
      <c r="C353" s="26" t="s">
        <v>57</v>
      </c>
      <c r="D353" s="116" t="str">
        <f>+D29</f>
        <v/>
      </c>
      <c r="E353" s="117"/>
      <c r="F353" s="117"/>
      <c r="G353" s="118"/>
      <c r="H353" s="53"/>
    </row>
    <row r="354" spans="3:11" ht="19.5" thickBot="1" x14ac:dyDescent="0.35">
      <c r="C354" s="26" t="s">
        <v>42</v>
      </c>
      <c r="D354" s="149" t="str">
        <f>+D343</f>
        <v/>
      </c>
      <c r="E354" s="150"/>
      <c r="F354" s="28" t="s">
        <v>43</v>
      </c>
      <c r="G354" s="46" t="str">
        <f>+G343</f>
        <v/>
      </c>
      <c r="H354" s="27"/>
    </row>
    <row r="355" spans="3:11" ht="17.25" thickBot="1" x14ac:dyDescent="0.3">
      <c r="C355" s="141" t="s">
        <v>46</v>
      </c>
      <c r="D355" s="142"/>
      <c r="E355" s="142"/>
      <c r="F355" s="142"/>
      <c r="G355" s="142"/>
      <c r="H355" s="143"/>
    </row>
    <row r="356" spans="3:11" ht="18.75" x14ac:dyDescent="0.25">
      <c r="C356" s="54" t="s">
        <v>47</v>
      </c>
      <c r="D356" s="97"/>
      <c r="E356" s="97"/>
      <c r="F356" s="97"/>
      <c r="G356" s="97"/>
      <c r="H356" s="55"/>
    </row>
    <row r="357" spans="3:11" ht="18.75" x14ac:dyDescent="0.3">
      <c r="C357" s="56" t="s">
        <v>51</v>
      </c>
      <c r="D357" s="145"/>
      <c r="E357" s="146"/>
      <c r="F357" s="146"/>
      <c r="G357" s="147"/>
      <c r="H357" s="57" t="s">
        <v>45</v>
      </c>
      <c r="I357" s="32"/>
      <c r="K357" s="70"/>
    </row>
    <row r="358" spans="3:11" ht="19.5" thickBot="1" x14ac:dyDescent="0.3">
      <c r="C358" s="58" t="s">
        <v>50</v>
      </c>
      <c r="D358" s="148"/>
      <c r="E358" s="148"/>
      <c r="F358" s="148"/>
      <c r="G358" s="148"/>
      <c r="H358" s="59"/>
    </row>
    <row r="359" spans="3:11" hidden="1" x14ac:dyDescent="0.25">
      <c r="C359" s="14" t="s">
        <v>58</v>
      </c>
      <c r="D359" s="60">
        <f>+D358*D357</f>
        <v>0</v>
      </c>
    </row>
    <row r="361" spans="3:11" ht="15.75" thickBot="1" x14ac:dyDescent="0.3"/>
    <row r="362" spans="3:11" ht="19.5" thickBot="1" x14ac:dyDescent="0.35">
      <c r="C362" s="106" t="s">
        <v>70</v>
      </c>
      <c r="D362" s="107"/>
      <c r="E362" s="107"/>
      <c r="F362" s="107"/>
      <c r="G362" s="107"/>
      <c r="H362" s="108"/>
    </row>
    <row r="364" spans="3:11" ht="15.75" thickBot="1" x14ac:dyDescent="0.3">
      <c r="C364" s="20"/>
      <c r="D364" s="20"/>
      <c r="E364" s="20"/>
      <c r="F364" s="20"/>
      <c r="G364" s="20"/>
      <c r="H364" s="20"/>
    </row>
    <row r="365" spans="3:11" ht="17.25" thickBot="1" x14ac:dyDescent="0.3">
      <c r="C365" s="151" t="s">
        <v>52</v>
      </c>
      <c r="D365" s="152"/>
      <c r="E365" s="152"/>
      <c r="F365" s="152"/>
      <c r="G365" s="152"/>
      <c r="H365" s="153"/>
    </row>
    <row r="366" spans="3:11" ht="17.25" thickBot="1" x14ac:dyDescent="0.3">
      <c r="C366" s="49" t="s">
        <v>61</v>
      </c>
      <c r="D366" s="9">
        <v>11</v>
      </c>
      <c r="E366" s="50"/>
      <c r="F366" s="50"/>
      <c r="G366" s="50"/>
      <c r="H366" s="51"/>
    </row>
    <row r="367" spans="3:11" ht="18.75" x14ac:dyDescent="0.3">
      <c r="C367" s="26" t="s">
        <v>55</v>
      </c>
      <c r="D367" s="116" t="str">
        <f>+D7</f>
        <v/>
      </c>
      <c r="E367" s="117"/>
      <c r="F367" s="117"/>
      <c r="G367" s="118"/>
      <c r="H367" s="53"/>
    </row>
    <row r="368" spans="3:11" ht="19.5" thickBot="1" x14ac:dyDescent="0.35">
      <c r="C368" s="26" t="s">
        <v>42</v>
      </c>
      <c r="D368" s="135" t="str">
        <f>IF('verificación F-22'!D326="","",'verificación F-22'!D326)</f>
        <v/>
      </c>
      <c r="E368" s="136"/>
      <c r="F368" s="77" t="s">
        <v>43</v>
      </c>
      <c r="G368" s="78" t="str">
        <f>IF('verificación F-22'!G326="","",'verificación F-22'!G326)</f>
        <v/>
      </c>
      <c r="H368" s="27"/>
    </row>
    <row r="369" spans="3:8" ht="17.25" thickBot="1" x14ac:dyDescent="0.3">
      <c r="C369" s="141" t="s">
        <v>46</v>
      </c>
      <c r="D369" s="142"/>
      <c r="E369" s="142"/>
      <c r="F369" s="142"/>
      <c r="G369" s="142"/>
      <c r="H369" s="143"/>
    </row>
    <row r="370" spans="3:8" ht="18.75" x14ac:dyDescent="0.25">
      <c r="C370" s="54" t="s">
        <v>47</v>
      </c>
      <c r="D370" s="97"/>
      <c r="E370" s="97"/>
      <c r="F370" s="97"/>
      <c r="G370" s="97"/>
      <c r="H370" s="55"/>
    </row>
    <row r="371" spans="3:8" ht="18.75" x14ac:dyDescent="0.3">
      <c r="C371" s="56" t="s">
        <v>51</v>
      </c>
      <c r="D371" s="145"/>
      <c r="E371" s="146"/>
      <c r="F371" s="146"/>
      <c r="G371" s="147"/>
      <c r="H371" s="57" t="s">
        <v>45</v>
      </c>
    </row>
    <row r="372" spans="3:8" ht="19.5" thickBot="1" x14ac:dyDescent="0.3">
      <c r="C372" s="58" t="s">
        <v>50</v>
      </c>
      <c r="D372" s="148"/>
      <c r="E372" s="148"/>
      <c r="F372" s="148"/>
      <c r="G372" s="148"/>
      <c r="H372" s="59"/>
    </row>
    <row r="373" spans="3:8" hidden="1" x14ac:dyDescent="0.25">
      <c r="C373" s="14" t="s">
        <v>58</v>
      </c>
      <c r="D373" s="60">
        <f>+D372*D371</f>
        <v>0</v>
      </c>
    </row>
    <row r="375" spans="3:8" ht="15.75" thickBot="1" x14ac:dyDescent="0.3">
      <c r="C375" s="20"/>
      <c r="D375" s="20"/>
      <c r="E375" s="20"/>
      <c r="F375" s="20"/>
      <c r="G375" s="20"/>
      <c r="H375" s="20"/>
    </row>
    <row r="376" spans="3:8" ht="17.25" thickBot="1" x14ac:dyDescent="0.3">
      <c r="C376" s="151" t="s">
        <v>52</v>
      </c>
      <c r="D376" s="152"/>
      <c r="E376" s="152"/>
      <c r="F376" s="152"/>
      <c r="G376" s="152"/>
      <c r="H376" s="153"/>
    </row>
    <row r="377" spans="3:8" ht="17.25" thickBot="1" x14ac:dyDescent="0.3">
      <c r="C377" s="49" t="s">
        <v>61</v>
      </c>
      <c r="D377" s="50">
        <f>+D366</f>
        <v>11</v>
      </c>
      <c r="E377" s="50"/>
      <c r="F377" s="50"/>
      <c r="G377" s="50"/>
      <c r="H377" s="51"/>
    </row>
    <row r="378" spans="3:8" ht="18.75" x14ac:dyDescent="0.3">
      <c r="C378" s="26" t="s">
        <v>56</v>
      </c>
      <c r="D378" s="116" t="str">
        <f>+D18</f>
        <v/>
      </c>
      <c r="E378" s="117"/>
      <c r="F378" s="117"/>
      <c r="G378" s="118"/>
      <c r="H378" s="53"/>
    </row>
    <row r="379" spans="3:8" ht="19.5" thickBot="1" x14ac:dyDescent="0.35">
      <c r="C379" s="26" t="s">
        <v>42</v>
      </c>
      <c r="D379" s="149" t="str">
        <f>IF(D368="","",D368)</f>
        <v/>
      </c>
      <c r="E379" s="150"/>
      <c r="F379" s="28" t="s">
        <v>43</v>
      </c>
      <c r="G379" s="46" t="str">
        <f>IF(G368="","",G368)</f>
        <v/>
      </c>
      <c r="H379" s="27"/>
    </row>
    <row r="380" spans="3:8" ht="17.25" thickBot="1" x14ac:dyDescent="0.3">
      <c r="C380" s="141" t="s">
        <v>46</v>
      </c>
      <c r="D380" s="142"/>
      <c r="E380" s="142"/>
      <c r="F380" s="142"/>
      <c r="G380" s="142"/>
      <c r="H380" s="143"/>
    </row>
    <row r="381" spans="3:8" ht="18.75" x14ac:dyDescent="0.25">
      <c r="C381" s="54" t="s">
        <v>47</v>
      </c>
      <c r="D381" s="97"/>
      <c r="E381" s="97"/>
      <c r="F381" s="97"/>
      <c r="G381" s="97"/>
      <c r="H381" s="55"/>
    </row>
    <row r="382" spans="3:8" ht="18.75" x14ac:dyDescent="0.3">
      <c r="C382" s="56" t="s">
        <v>51</v>
      </c>
      <c r="D382" s="145"/>
      <c r="E382" s="146"/>
      <c r="F382" s="146"/>
      <c r="G382" s="147"/>
      <c r="H382" s="57" t="s">
        <v>45</v>
      </c>
    </row>
    <row r="383" spans="3:8" ht="19.5" thickBot="1" x14ac:dyDescent="0.3">
      <c r="C383" s="58" t="s">
        <v>50</v>
      </c>
      <c r="D383" s="148"/>
      <c r="E383" s="148"/>
      <c r="F383" s="148"/>
      <c r="G383" s="148"/>
      <c r="H383" s="59"/>
    </row>
    <row r="384" spans="3:8" hidden="1" x14ac:dyDescent="0.25">
      <c r="C384" s="14" t="s">
        <v>58</v>
      </c>
      <c r="D384" s="60">
        <f>+D383*D382</f>
        <v>0</v>
      </c>
    </row>
    <row r="386" spans="3:8" ht="15.75" thickBot="1" x14ac:dyDescent="0.3">
      <c r="C386" s="20"/>
      <c r="D386" s="20"/>
      <c r="E386" s="20"/>
      <c r="F386" s="20"/>
      <c r="G386" s="20"/>
      <c r="H386" s="20"/>
    </row>
    <row r="387" spans="3:8" ht="17.25" thickBot="1" x14ac:dyDescent="0.3">
      <c r="C387" s="99" t="s">
        <v>52</v>
      </c>
      <c r="D387" s="100"/>
      <c r="E387" s="100"/>
      <c r="F387" s="100"/>
      <c r="G387" s="100"/>
      <c r="H387" s="101"/>
    </row>
    <row r="388" spans="3:8" ht="17.25" thickBot="1" x14ac:dyDescent="0.3">
      <c r="C388" s="49" t="s">
        <v>61</v>
      </c>
      <c r="D388" s="50">
        <f>+D377</f>
        <v>11</v>
      </c>
      <c r="E388" s="50"/>
      <c r="F388" s="50"/>
      <c r="G388" s="50"/>
      <c r="H388" s="51"/>
    </row>
    <row r="389" spans="3:8" ht="18.75" x14ac:dyDescent="0.3">
      <c r="C389" s="26" t="s">
        <v>57</v>
      </c>
      <c r="D389" s="116" t="str">
        <f>+D29</f>
        <v/>
      </c>
      <c r="E389" s="117"/>
      <c r="F389" s="117"/>
      <c r="G389" s="118"/>
      <c r="H389" s="53"/>
    </row>
    <row r="390" spans="3:8" ht="19.5" thickBot="1" x14ac:dyDescent="0.35">
      <c r="C390" s="26" t="s">
        <v>42</v>
      </c>
      <c r="D390" s="149" t="str">
        <f>+D379</f>
        <v/>
      </c>
      <c r="E390" s="150"/>
      <c r="F390" s="28" t="s">
        <v>43</v>
      </c>
      <c r="G390" s="46" t="str">
        <f>+G379</f>
        <v/>
      </c>
      <c r="H390" s="27"/>
    </row>
    <row r="391" spans="3:8" ht="17.25" thickBot="1" x14ac:dyDescent="0.3">
      <c r="C391" s="141" t="s">
        <v>46</v>
      </c>
      <c r="D391" s="142"/>
      <c r="E391" s="142"/>
      <c r="F391" s="142"/>
      <c r="G391" s="142"/>
      <c r="H391" s="143"/>
    </row>
    <row r="392" spans="3:8" ht="18.75" x14ac:dyDescent="0.25">
      <c r="C392" s="54" t="s">
        <v>47</v>
      </c>
      <c r="D392" s="97"/>
      <c r="E392" s="97"/>
      <c r="F392" s="97"/>
      <c r="G392" s="97"/>
      <c r="H392" s="55"/>
    </row>
    <row r="393" spans="3:8" ht="18.75" x14ac:dyDescent="0.3">
      <c r="C393" s="56" t="s">
        <v>51</v>
      </c>
      <c r="D393" s="145"/>
      <c r="E393" s="146"/>
      <c r="F393" s="146"/>
      <c r="G393" s="147"/>
      <c r="H393" s="57" t="s">
        <v>45</v>
      </c>
    </row>
    <row r="394" spans="3:8" ht="19.5" thickBot="1" x14ac:dyDescent="0.3">
      <c r="C394" s="58" t="s">
        <v>50</v>
      </c>
      <c r="D394" s="148"/>
      <c r="E394" s="148"/>
      <c r="F394" s="148"/>
      <c r="G394" s="148"/>
      <c r="H394" s="59"/>
    </row>
    <row r="395" spans="3:8" hidden="1" x14ac:dyDescent="0.25">
      <c r="C395" s="68" t="s">
        <v>58</v>
      </c>
      <c r="D395" s="60">
        <f>+D394*D393</f>
        <v>0</v>
      </c>
    </row>
    <row r="396" spans="3:8" x14ac:dyDescent="0.25">
      <c r="C396" s="68"/>
      <c r="D396" s="60"/>
    </row>
    <row r="397" spans="3:8" ht="15.75" thickBot="1" x14ac:dyDescent="0.3"/>
    <row r="398" spans="3:8" ht="19.5" thickBot="1" x14ac:dyDescent="0.35">
      <c r="C398" s="106" t="s">
        <v>71</v>
      </c>
      <c r="D398" s="107"/>
      <c r="E398" s="107"/>
      <c r="F398" s="107"/>
      <c r="G398" s="107"/>
      <c r="H398" s="108"/>
    </row>
    <row r="400" spans="3:8" ht="15.75" thickBot="1" x14ac:dyDescent="0.3">
      <c r="C400" s="20"/>
      <c r="D400" s="20"/>
      <c r="E400" s="20"/>
      <c r="F400" s="20"/>
      <c r="G400" s="20"/>
      <c r="H400" s="20"/>
    </row>
    <row r="401" spans="3:8" ht="17.25" thickBot="1" x14ac:dyDescent="0.3">
      <c r="C401" s="151" t="s">
        <v>52</v>
      </c>
      <c r="D401" s="152"/>
      <c r="E401" s="152"/>
      <c r="F401" s="152"/>
      <c r="G401" s="152"/>
      <c r="H401" s="153"/>
    </row>
    <row r="402" spans="3:8" ht="17.25" thickBot="1" x14ac:dyDescent="0.3">
      <c r="C402" s="49" t="s">
        <v>61</v>
      </c>
      <c r="D402" s="9">
        <v>12</v>
      </c>
      <c r="E402" s="50"/>
      <c r="F402" s="50"/>
      <c r="G402" s="50"/>
      <c r="H402" s="51"/>
    </row>
    <row r="403" spans="3:8" ht="18.75" x14ac:dyDescent="0.3">
      <c r="C403" s="26" t="s">
        <v>55</v>
      </c>
      <c r="D403" s="116" t="str">
        <f>+D7</f>
        <v/>
      </c>
      <c r="E403" s="117"/>
      <c r="F403" s="117"/>
      <c r="G403" s="118"/>
      <c r="H403" s="53"/>
    </row>
    <row r="404" spans="3:8" ht="19.5" thickBot="1" x14ac:dyDescent="0.35">
      <c r="C404" s="26" t="s">
        <v>42</v>
      </c>
      <c r="D404" s="135" t="str">
        <f>IF('verificación F-22'!D355="","",'verificación F-22'!D355)</f>
        <v/>
      </c>
      <c r="E404" s="136"/>
      <c r="F404" s="77" t="s">
        <v>43</v>
      </c>
      <c r="G404" s="78" t="str">
        <f>IF('verificación F-22'!G355="","",'verificación F-22'!G355)</f>
        <v/>
      </c>
      <c r="H404" s="27"/>
    </row>
    <row r="405" spans="3:8" ht="17.25" thickBot="1" x14ac:dyDescent="0.3">
      <c r="C405" s="141" t="s">
        <v>46</v>
      </c>
      <c r="D405" s="142"/>
      <c r="E405" s="142"/>
      <c r="F405" s="142"/>
      <c r="G405" s="142"/>
      <c r="H405" s="143"/>
    </row>
    <row r="406" spans="3:8" ht="18.75" x14ac:dyDescent="0.25">
      <c r="C406" s="54" t="s">
        <v>47</v>
      </c>
      <c r="D406" s="97"/>
      <c r="E406" s="97"/>
      <c r="F406" s="97"/>
      <c r="G406" s="97"/>
      <c r="H406" s="55"/>
    </row>
    <row r="407" spans="3:8" ht="18.75" x14ac:dyDescent="0.3">
      <c r="C407" s="56" t="s">
        <v>51</v>
      </c>
      <c r="D407" s="145"/>
      <c r="E407" s="146"/>
      <c r="F407" s="146"/>
      <c r="G407" s="147"/>
      <c r="H407" s="57" t="s">
        <v>45</v>
      </c>
    </row>
    <row r="408" spans="3:8" ht="19.5" thickBot="1" x14ac:dyDescent="0.3">
      <c r="C408" s="58" t="s">
        <v>50</v>
      </c>
      <c r="D408" s="148"/>
      <c r="E408" s="148"/>
      <c r="F408" s="148"/>
      <c r="G408" s="148"/>
      <c r="H408" s="59"/>
    </row>
    <row r="409" spans="3:8" hidden="1" x14ac:dyDescent="0.25">
      <c r="C409" s="68" t="s">
        <v>58</v>
      </c>
      <c r="D409" s="60">
        <f>+D408*D407</f>
        <v>0</v>
      </c>
    </row>
    <row r="411" spans="3:8" ht="15.75" thickBot="1" x14ac:dyDescent="0.3">
      <c r="C411" s="20"/>
      <c r="D411" s="20"/>
      <c r="E411" s="20"/>
      <c r="F411" s="20"/>
      <c r="G411" s="20"/>
      <c r="H411" s="20"/>
    </row>
    <row r="412" spans="3:8" ht="17.25" thickBot="1" x14ac:dyDescent="0.3">
      <c r="C412" s="151" t="s">
        <v>52</v>
      </c>
      <c r="D412" s="152"/>
      <c r="E412" s="152"/>
      <c r="F412" s="152"/>
      <c r="G412" s="152"/>
      <c r="H412" s="153"/>
    </row>
    <row r="413" spans="3:8" ht="17.25" thickBot="1" x14ac:dyDescent="0.3">
      <c r="C413" s="49" t="s">
        <v>61</v>
      </c>
      <c r="D413" s="50">
        <f>+D402</f>
        <v>12</v>
      </c>
      <c r="E413" s="50"/>
      <c r="F413" s="50"/>
      <c r="G413" s="50"/>
      <c r="H413" s="51"/>
    </row>
    <row r="414" spans="3:8" ht="18.75" x14ac:dyDescent="0.3">
      <c r="C414" s="26" t="s">
        <v>56</v>
      </c>
      <c r="D414" s="116" t="str">
        <f>+D18</f>
        <v/>
      </c>
      <c r="E414" s="117"/>
      <c r="F414" s="117"/>
      <c r="G414" s="118"/>
      <c r="H414" s="53"/>
    </row>
    <row r="415" spans="3:8" ht="19.5" thickBot="1" x14ac:dyDescent="0.35">
      <c r="C415" s="26" t="s">
        <v>42</v>
      </c>
      <c r="D415" s="149" t="str">
        <f>IF(D404="","",D404)</f>
        <v/>
      </c>
      <c r="E415" s="150"/>
      <c r="F415" s="28" t="s">
        <v>43</v>
      </c>
      <c r="G415" s="46" t="str">
        <f>IF(G404="","",G404)</f>
        <v/>
      </c>
      <c r="H415" s="27"/>
    </row>
    <row r="416" spans="3:8" ht="17.25" thickBot="1" x14ac:dyDescent="0.3">
      <c r="C416" s="141" t="s">
        <v>46</v>
      </c>
      <c r="D416" s="142"/>
      <c r="E416" s="142"/>
      <c r="F416" s="142"/>
      <c r="G416" s="142"/>
      <c r="H416" s="143"/>
    </row>
    <row r="417" spans="3:8" ht="18.75" x14ac:dyDescent="0.25">
      <c r="C417" s="54" t="s">
        <v>47</v>
      </c>
      <c r="D417" s="97"/>
      <c r="E417" s="97"/>
      <c r="F417" s="97"/>
      <c r="G417" s="97"/>
      <c r="H417" s="55"/>
    </row>
    <row r="418" spans="3:8" ht="18.75" x14ac:dyDescent="0.3">
      <c r="C418" s="56" t="s">
        <v>51</v>
      </c>
      <c r="D418" s="145"/>
      <c r="E418" s="146"/>
      <c r="F418" s="146"/>
      <c r="G418" s="147"/>
      <c r="H418" s="57" t="s">
        <v>45</v>
      </c>
    </row>
    <row r="419" spans="3:8" ht="19.5" thickBot="1" x14ac:dyDescent="0.3">
      <c r="C419" s="58" t="s">
        <v>50</v>
      </c>
      <c r="D419" s="148"/>
      <c r="E419" s="148"/>
      <c r="F419" s="148"/>
      <c r="G419" s="148"/>
      <c r="H419" s="59"/>
    </row>
    <row r="420" spans="3:8" hidden="1" x14ac:dyDescent="0.25">
      <c r="C420" s="14" t="s">
        <v>58</v>
      </c>
      <c r="D420" s="60">
        <f>+D419*D418</f>
        <v>0</v>
      </c>
    </row>
    <row r="422" spans="3:8" ht="15.75" thickBot="1" x14ac:dyDescent="0.3">
      <c r="C422" s="20"/>
      <c r="D422" s="20"/>
      <c r="E422" s="20"/>
      <c r="F422" s="20"/>
      <c r="G422" s="20"/>
      <c r="H422" s="20"/>
    </row>
    <row r="423" spans="3:8" ht="17.25" thickBot="1" x14ac:dyDescent="0.3">
      <c r="C423" s="151" t="s">
        <v>52</v>
      </c>
      <c r="D423" s="152"/>
      <c r="E423" s="152"/>
      <c r="F423" s="152"/>
      <c r="G423" s="152"/>
      <c r="H423" s="153"/>
    </row>
    <row r="424" spans="3:8" ht="17.25" thickBot="1" x14ac:dyDescent="0.3">
      <c r="C424" s="49" t="s">
        <v>61</v>
      </c>
      <c r="D424" s="50">
        <f>+D402</f>
        <v>12</v>
      </c>
      <c r="E424" s="50"/>
      <c r="F424" s="50"/>
      <c r="G424" s="50"/>
      <c r="H424" s="51"/>
    </row>
    <row r="425" spans="3:8" ht="18.75" x14ac:dyDescent="0.3">
      <c r="C425" s="26" t="s">
        <v>57</v>
      </c>
      <c r="D425" s="116" t="str">
        <f>+D29</f>
        <v/>
      </c>
      <c r="E425" s="117"/>
      <c r="F425" s="117"/>
      <c r="G425" s="118"/>
      <c r="H425" s="53"/>
    </row>
    <row r="426" spans="3:8" ht="19.5" thickBot="1" x14ac:dyDescent="0.35">
      <c r="C426" s="26" t="s">
        <v>42</v>
      </c>
      <c r="D426" s="149" t="str">
        <f>+D415</f>
        <v/>
      </c>
      <c r="E426" s="150"/>
      <c r="F426" s="28" t="s">
        <v>43</v>
      </c>
      <c r="G426" s="46" t="str">
        <f>+G415</f>
        <v/>
      </c>
      <c r="H426" s="27"/>
    </row>
    <row r="427" spans="3:8" ht="17.25" thickBot="1" x14ac:dyDescent="0.3">
      <c r="C427" s="141" t="s">
        <v>46</v>
      </c>
      <c r="D427" s="142"/>
      <c r="E427" s="142"/>
      <c r="F427" s="142"/>
      <c r="G427" s="142"/>
      <c r="H427" s="143"/>
    </row>
    <row r="428" spans="3:8" ht="18.75" x14ac:dyDescent="0.25">
      <c r="C428" s="54" t="s">
        <v>47</v>
      </c>
      <c r="D428" s="97"/>
      <c r="E428" s="97"/>
      <c r="F428" s="97"/>
      <c r="G428" s="97"/>
      <c r="H428" s="55"/>
    </row>
    <row r="429" spans="3:8" ht="18.75" x14ac:dyDescent="0.3">
      <c r="C429" s="56" t="s">
        <v>51</v>
      </c>
      <c r="D429" s="145"/>
      <c r="E429" s="146"/>
      <c r="F429" s="146"/>
      <c r="G429" s="147"/>
      <c r="H429" s="57" t="s">
        <v>45</v>
      </c>
    </row>
    <row r="430" spans="3:8" ht="19.5" thickBot="1" x14ac:dyDescent="0.3">
      <c r="C430" s="58" t="s">
        <v>50</v>
      </c>
      <c r="D430" s="148"/>
      <c r="E430" s="148"/>
      <c r="F430" s="148"/>
      <c r="G430" s="148"/>
      <c r="H430" s="59"/>
    </row>
    <row r="431" spans="3:8" hidden="1" x14ac:dyDescent="0.25">
      <c r="C431" s="14" t="s">
        <v>58</v>
      </c>
      <c r="D431" s="60">
        <f>+D430*D429</f>
        <v>0</v>
      </c>
    </row>
    <row r="432" spans="3:8" x14ac:dyDescent="0.25">
      <c r="D432" s="60"/>
    </row>
    <row r="433" spans="3:11" ht="15.75" thickBot="1" x14ac:dyDescent="0.3"/>
    <row r="434" spans="3:11" ht="19.5" thickBot="1" x14ac:dyDescent="0.35">
      <c r="C434" s="106" t="s">
        <v>72</v>
      </c>
      <c r="D434" s="107"/>
      <c r="E434" s="107"/>
      <c r="F434" s="107"/>
      <c r="G434" s="107"/>
      <c r="H434" s="108"/>
    </row>
    <row r="436" spans="3:11" s="20" customFormat="1" ht="15.75" thickBot="1" x14ac:dyDescent="0.3">
      <c r="K436" s="69"/>
    </row>
    <row r="437" spans="3:11" ht="17.25" thickBot="1" x14ac:dyDescent="0.3">
      <c r="C437" s="151" t="s">
        <v>52</v>
      </c>
      <c r="D437" s="152"/>
      <c r="E437" s="152"/>
      <c r="F437" s="152"/>
      <c r="G437" s="152"/>
      <c r="H437" s="153"/>
    </row>
    <row r="438" spans="3:11" ht="17.25" thickBot="1" x14ac:dyDescent="0.3">
      <c r="C438" s="49" t="s">
        <v>61</v>
      </c>
      <c r="D438" s="9">
        <v>13</v>
      </c>
      <c r="E438" s="50"/>
      <c r="F438" s="50"/>
      <c r="G438" s="50"/>
      <c r="H438" s="51"/>
    </row>
    <row r="439" spans="3:11" ht="18.75" x14ac:dyDescent="0.3">
      <c r="C439" s="26" t="s">
        <v>55</v>
      </c>
      <c r="D439" s="116" t="str">
        <f>+D7</f>
        <v/>
      </c>
      <c r="E439" s="117"/>
      <c r="F439" s="117"/>
      <c r="G439" s="118"/>
      <c r="H439" s="53"/>
    </row>
    <row r="440" spans="3:11" ht="19.5" thickBot="1" x14ac:dyDescent="0.35">
      <c r="C440" s="26" t="s">
        <v>42</v>
      </c>
      <c r="D440" s="135" t="str">
        <f>IF('verificación F-22'!D384="","",'verificación F-22'!D384)</f>
        <v/>
      </c>
      <c r="E440" s="136"/>
      <c r="F440" s="77" t="s">
        <v>43</v>
      </c>
      <c r="G440" s="78" t="str">
        <f>IF('verificación F-22'!G384="","",'verificación F-22'!G384)</f>
        <v/>
      </c>
      <c r="H440" s="27"/>
    </row>
    <row r="441" spans="3:11" ht="17.25" thickBot="1" x14ac:dyDescent="0.3">
      <c r="C441" s="141" t="s">
        <v>46</v>
      </c>
      <c r="D441" s="142"/>
      <c r="E441" s="142"/>
      <c r="F441" s="142"/>
      <c r="G441" s="142"/>
      <c r="H441" s="143"/>
    </row>
    <row r="442" spans="3:11" ht="18.75" x14ac:dyDescent="0.25">
      <c r="C442" s="54" t="s">
        <v>47</v>
      </c>
      <c r="D442" s="97"/>
      <c r="E442" s="97"/>
      <c r="F442" s="97"/>
      <c r="G442" s="97"/>
      <c r="H442" s="55"/>
    </row>
    <row r="443" spans="3:11" ht="18.75" x14ac:dyDescent="0.3">
      <c r="C443" s="56" t="s">
        <v>51</v>
      </c>
      <c r="D443" s="145"/>
      <c r="E443" s="146"/>
      <c r="F443" s="146"/>
      <c r="G443" s="147"/>
      <c r="H443" s="57" t="s">
        <v>45</v>
      </c>
      <c r="I443" s="32"/>
      <c r="K443" s="70"/>
    </row>
    <row r="444" spans="3:11" ht="19.5" thickBot="1" x14ac:dyDescent="0.3">
      <c r="C444" s="58" t="s">
        <v>50</v>
      </c>
      <c r="D444" s="148"/>
      <c r="E444" s="148"/>
      <c r="F444" s="148"/>
      <c r="G444" s="148"/>
      <c r="H444" s="59"/>
    </row>
    <row r="445" spans="3:11" hidden="1" x14ac:dyDescent="0.25">
      <c r="C445" s="14" t="s">
        <v>58</v>
      </c>
      <c r="D445" s="60">
        <f>+D444*D443</f>
        <v>0</v>
      </c>
    </row>
    <row r="447" spans="3:11" s="20" customFormat="1" ht="15.75" thickBot="1" x14ac:dyDescent="0.3">
      <c r="K447" s="69"/>
    </row>
    <row r="448" spans="3:11" ht="17.25" thickBot="1" x14ac:dyDescent="0.3">
      <c r="C448" s="151" t="s">
        <v>52</v>
      </c>
      <c r="D448" s="152"/>
      <c r="E448" s="152"/>
      <c r="F448" s="152"/>
      <c r="G448" s="152"/>
      <c r="H448" s="153"/>
    </row>
    <row r="449" spans="3:11" ht="17.25" thickBot="1" x14ac:dyDescent="0.3">
      <c r="C449" s="49" t="s">
        <v>61</v>
      </c>
      <c r="D449" s="50">
        <f>+D438</f>
        <v>13</v>
      </c>
      <c r="E449" s="50"/>
      <c r="F449" s="50"/>
      <c r="G449" s="50"/>
      <c r="H449" s="51"/>
    </row>
    <row r="450" spans="3:11" ht="18.75" x14ac:dyDescent="0.3">
      <c r="C450" s="26" t="s">
        <v>56</v>
      </c>
      <c r="D450" s="116" t="str">
        <f>+D18</f>
        <v/>
      </c>
      <c r="E450" s="117"/>
      <c r="F450" s="117"/>
      <c r="G450" s="118"/>
      <c r="H450" s="53"/>
    </row>
    <row r="451" spans="3:11" ht="19.5" thickBot="1" x14ac:dyDescent="0.35">
      <c r="C451" s="26" t="s">
        <v>42</v>
      </c>
      <c r="D451" s="63" t="str">
        <f>IF(D440="","",D440)</f>
        <v/>
      </c>
      <c r="E451" s="64"/>
      <c r="F451" s="28" t="s">
        <v>43</v>
      </c>
      <c r="G451" s="46" t="str">
        <f>IF(G440="","",G440)</f>
        <v/>
      </c>
      <c r="H451" s="27"/>
    </row>
    <row r="452" spans="3:11" ht="17.25" thickBot="1" x14ac:dyDescent="0.3">
      <c r="C452" s="141" t="s">
        <v>46</v>
      </c>
      <c r="D452" s="142"/>
      <c r="E452" s="142"/>
      <c r="F452" s="142"/>
      <c r="G452" s="142"/>
      <c r="H452" s="143"/>
    </row>
    <row r="453" spans="3:11" ht="18.75" x14ac:dyDescent="0.25">
      <c r="C453" s="54" t="s">
        <v>47</v>
      </c>
      <c r="D453" s="97"/>
      <c r="E453" s="97"/>
      <c r="F453" s="97"/>
      <c r="G453" s="97"/>
      <c r="H453" s="55"/>
    </row>
    <row r="454" spans="3:11" ht="18.75" x14ac:dyDescent="0.3">
      <c r="C454" s="56" t="s">
        <v>51</v>
      </c>
      <c r="D454" s="145"/>
      <c r="E454" s="146"/>
      <c r="F454" s="146"/>
      <c r="G454" s="147"/>
      <c r="H454" s="57" t="s">
        <v>45</v>
      </c>
      <c r="I454" s="32"/>
      <c r="K454" s="70"/>
    </row>
    <row r="455" spans="3:11" ht="19.5" thickBot="1" x14ac:dyDescent="0.3">
      <c r="C455" s="58" t="s">
        <v>50</v>
      </c>
      <c r="D455" s="148"/>
      <c r="E455" s="148"/>
      <c r="F455" s="148"/>
      <c r="G455" s="148"/>
      <c r="H455" s="59"/>
    </row>
    <row r="456" spans="3:11" hidden="1" x14ac:dyDescent="0.25">
      <c r="C456" s="14" t="s">
        <v>58</v>
      </c>
      <c r="D456" s="60">
        <f>+D455*D454</f>
        <v>0</v>
      </c>
    </row>
    <row r="458" spans="3:11" s="20" customFormat="1" ht="15.75" thickBot="1" x14ac:dyDescent="0.3">
      <c r="K458" s="69"/>
    </row>
    <row r="459" spans="3:11" ht="17.25" thickBot="1" x14ac:dyDescent="0.3">
      <c r="C459" s="151" t="s">
        <v>52</v>
      </c>
      <c r="D459" s="152"/>
      <c r="E459" s="152"/>
      <c r="F459" s="152"/>
      <c r="G459" s="152"/>
      <c r="H459" s="153"/>
    </row>
    <row r="460" spans="3:11" ht="17.25" thickBot="1" x14ac:dyDescent="0.3">
      <c r="C460" s="49" t="s">
        <v>61</v>
      </c>
      <c r="D460" s="50">
        <f>+D449</f>
        <v>13</v>
      </c>
      <c r="E460" s="50"/>
      <c r="F460" s="50"/>
      <c r="G460" s="50"/>
      <c r="H460" s="51"/>
    </row>
    <row r="461" spans="3:11" ht="18.75" x14ac:dyDescent="0.3">
      <c r="C461" s="26" t="s">
        <v>57</v>
      </c>
      <c r="D461" s="116" t="str">
        <f>+D29</f>
        <v/>
      </c>
      <c r="E461" s="117"/>
      <c r="F461" s="117"/>
      <c r="G461" s="118"/>
      <c r="H461" s="53"/>
    </row>
    <row r="462" spans="3:11" ht="19.5" thickBot="1" x14ac:dyDescent="0.35">
      <c r="C462" s="26" t="s">
        <v>42</v>
      </c>
      <c r="D462" s="149" t="str">
        <f>+D451</f>
        <v/>
      </c>
      <c r="E462" s="150"/>
      <c r="F462" s="28" t="s">
        <v>43</v>
      </c>
      <c r="G462" s="46" t="str">
        <f>+G451</f>
        <v/>
      </c>
      <c r="H462" s="27"/>
    </row>
    <row r="463" spans="3:11" ht="17.25" thickBot="1" x14ac:dyDescent="0.3">
      <c r="C463" s="141" t="s">
        <v>46</v>
      </c>
      <c r="D463" s="142"/>
      <c r="E463" s="142"/>
      <c r="F463" s="142"/>
      <c r="G463" s="142"/>
      <c r="H463" s="143"/>
    </row>
    <row r="464" spans="3:11" ht="18.75" x14ac:dyDescent="0.25">
      <c r="C464" s="54" t="s">
        <v>47</v>
      </c>
      <c r="D464" s="97"/>
      <c r="E464" s="97"/>
      <c r="F464" s="97"/>
      <c r="G464" s="97"/>
      <c r="H464" s="55"/>
    </row>
    <row r="465" spans="3:11" ht="18.75" x14ac:dyDescent="0.3">
      <c r="C465" s="56" t="s">
        <v>51</v>
      </c>
      <c r="D465" s="145"/>
      <c r="E465" s="146"/>
      <c r="F465" s="146"/>
      <c r="G465" s="147"/>
      <c r="H465" s="57" t="s">
        <v>45</v>
      </c>
      <c r="I465" s="32"/>
      <c r="K465" s="70"/>
    </row>
    <row r="466" spans="3:11" ht="19.5" thickBot="1" x14ac:dyDescent="0.3">
      <c r="C466" s="58" t="s">
        <v>50</v>
      </c>
      <c r="D466" s="148"/>
      <c r="E466" s="148"/>
      <c r="F466" s="148"/>
      <c r="G466" s="148"/>
      <c r="H466" s="59"/>
    </row>
    <row r="467" spans="3:11" hidden="1" x14ac:dyDescent="0.25">
      <c r="C467" s="14" t="s">
        <v>58</v>
      </c>
      <c r="D467" s="60">
        <f>+D466*D465</f>
        <v>0</v>
      </c>
    </row>
    <row r="469" spans="3:11" ht="15.75" thickBot="1" x14ac:dyDescent="0.3"/>
    <row r="470" spans="3:11" ht="19.5" thickBot="1" x14ac:dyDescent="0.35">
      <c r="C470" s="106" t="s">
        <v>73</v>
      </c>
      <c r="D470" s="107"/>
      <c r="E470" s="107"/>
      <c r="F470" s="107"/>
      <c r="G470" s="107"/>
      <c r="H470" s="108"/>
    </row>
    <row r="472" spans="3:11" ht="15.75" thickBot="1" x14ac:dyDescent="0.3">
      <c r="C472" s="20"/>
      <c r="D472" s="20"/>
      <c r="E472" s="20"/>
      <c r="F472" s="20"/>
      <c r="G472" s="20"/>
      <c r="H472" s="20"/>
    </row>
    <row r="473" spans="3:11" ht="17.25" thickBot="1" x14ac:dyDescent="0.3">
      <c r="C473" s="151" t="s">
        <v>52</v>
      </c>
      <c r="D473" s="152"/>
      <c r="E473" s="152"/>
      <c r="F473" s="152"/>
      <c r="G473" s="152"/>
      <c r="H473" s="153"/>
    </row>
    <row r="474" spans="3:11" ht="17.25" thickBot="1" x14ac:dyDescent="0.3">
      <c r="C474" s="49" t="s">
        <v>61</v>
      </c>
      <c r="D474" s="9">
        <v>14</v>
      </c>
      <c r="E474" s="50"/>
      <c r="F474" s="50"/>
      <c r="G474" s="50"/>
      <c r="H474" s="51"/>
    </row>
    <row r="475" spans="3:11" ht="18.75" x14ac:dyDescent="0.3">
      <c r="C475" s="26" t="s">
        <v>55</v>
      </c>
      <c r="D475" s="116" t="str">
        <f>+D7</f>
        <v/>
      </c>
      <c r="E475" s="117"/>
      <c r="F475" s="117"/>
      <c r="G475" s="118"/>
      <c r="H475" s="53"/>
    </row>
    <row r="476" spans="3:11" ht="19.5" thickBot="1" x14ac:dyDescent="0.35">
      <c r="C476" s="26" t="s">
        <v>42</v>
      </c>
      <c r="D476" s="135" t="str">
        <f>IF('verificación F-22'!D413="","",'verificación F-22'!D413)</f>
        <v/>
      </c>
      <c r="E476" s="136"/>
      <c r="F476" s="77" t="s">
        <v>43</v>
      </c>
      <c r="G476" s="78" t="str">
        <f>IF('verificación F-22'!G413="","",'verificación F-22'!G413)</f>
        <v/>
      </c>
      <c r="H476" s="27"/>
    </row>
    <row r="477" spans="3:11" ht="17.25" thickBot="1" x14ac:dyDescent="0.3">
      <c r="C477" s="141" t="s">
        <v>46</v>
      </c>
      <c r="D477" s="142"/>
      <c r="E477" s="142"/>
      <c r="F477" s="142"/>
      <c r="G477" s="142"/>
      <c r="H477" s="143"/>
    </row>
    <row r="478" spans="3:11" ht="18.75" x14ac:dyDescent="0.25">
      <c r="C478" s="54" t="s">
        <v>47</v>
      </c>
      <c r="D478" s="97"/>
      <c r="E478" s="97"/>
      <c r="F478" s="97"/>
      <c r="G478" s="97"/>
      <c r="H478" s="55"/>
    </row>
    <row r="479" spans="3:11" ht="18.75" x14ac:dyDescent="0.3">
      <c r="C479" s="56" t="s">
        <v>51</v>
      </c>
      <c r="D479" s="145"/>
      <c r="E479" s="146"/>
      <c r="F479" s="146"/>
      <c r="G479" s="147"/>
      <c r="H479" s="57" t="s">
        <v>45</v>
      </c>
    </row>
    <row r="480" spans="3:11" ht="19.5" thickBot="1" x14ac:dyDescent="0.3">
      <c r="C480" s="58" t="s">
        <v>50</v>
      </c>
      <c r="D480" s="148"/>
      <c r="E480" s="148"/>
      <c r="F480" s="148"/>
      <c r="G480" s="148"/>
      <c r="H480" s="59"/>
    </row>
    <row r="481" spans="3:8" hidden="1" x14ac:dyDescent="0.25">
      <c r="C481" s="14" t="s">
        <v>58</v>
      </c>
      <c r="D481" s="60">
        <f>+D480*D479</f>
        <v>0</v>
      </c>
    </row>
    <row r="483" spans="3:8" ht="15.75" thickBot="1" x14ac:dyDescent="0.3">
      <c r="C483" s="20"/>
      <c r="D483" s="20"/>
      <c r="E483" s="20"/>
      <c r="F483" s="20"/>
      <c r="G483" s="20"/>
      <c r="H483" s="20"/>
    </row>
    <row r="484" spans="3:8" ht="17.25" thickBot="1" x14ac:dyDescent="0.3">
      <c r="C484" s="151" t="s">
        <v>52</v>
      </c>
      <c r="D484" s="152"/>
      <c r="E484" s="152"/>
      <c r="F484" s="152"/>
      <c r="G484" s="152"/>
      <c r="H484" s="153"/>
    </row>
    <row r="485" spans="3:8" ht="17.25" thickBot="1" x14ac:dyDescent="0.3">
      <c r="C485" s="49" t="s">
        <v>61</v>
      </c>
      <c r="D485" s="50">
        <f>+D474</f>
        <v>14</v>
      </c>
      <c r="E485" s="50"/>
      <c r="F485" s="50"/>
      <c r="G485" s="50"/>
      <c r="H485" s="51"/>
    </row>
    <row r="486" spans="3:8" ht="18.75" x14ac:dyDescent="0.3">
      <c r="C486" s="26" t="s">
        <v>56</v>
      </c>
      <c r="D486" s="116" t="str">
        <f>+D18</f>
        <v/>
      </c>
      <c r="E486" s="117"/>
      <c r="F486" s="117"/>
      <c r="G486" s="118"/>
      <c r="H486" s="53"/>
    </row>
    <row r="487" spans="3:8" ht="19.5" thickBot="1" x14ac:dyDescent="0.35">
      <c r="C487" s="26" t="s">
        <v>42</v>
      </c>
      <c r="D487" s="149" t="str">
        <f>IF(D476="","",D476)</f>
        <v/>
      </c>
      <c r="E487" s="150"/>
      <c r="F487" s="28" t="s">
        <v>43</v>
      </c>
      <c r="G487" s="46" t="str">
        <f>IF(G476="","",G476)</f>
        <v/>
      </c>
      <c r="H487" s="27"/>
    </row>
    <row r="488" spans="3:8" ht="17.25" thickBot="1" x14ac:dyDescent="0.3">
      <c r="C488" s="141" t="s">
        <v>46</v>
      </c>
      <c r="D488" s="142"/>
      <c r="E488" s="142"/>
      <c r="F488" s="142"/>
      <c r="G488" s="142"/>
      <c r="H488" s="143"/>
    </row>
    <row r="489" spans="3:8" ht="18.75" x14ac:dyDescent="0.25">
      <c r="C489" s="54" t="s">
        <v>47</v>
      </c>
      <c r="D489" s="97"/>
      <c r="E489" s="97"/>
      <c r="F489" s="97"/>
      <c r="G489" s="97"/>
      <c r="H489" s="55"/>
    </row>
    <row r="490" spans="3:8" ht="18.75" x14ac:dyDescent="0.3">
      <c r="C490" s="56" t="s">
        <v>51</v>
      </c>
      <c r="D490" s="145"/>
      <c r="E490" s="146"/>
      <c r="F490" s="146"/>
      <c r="G490" s="147"/>
      <c r="H490" s="57" t="s">
        <v>45</v>
      </c>
    </row>
    <row r="491" spans="3:8" ht="19.5" thickBot="1" x14ac:dyDescent="0.3">
      <c r="C491" s="58" t="s">
        <v>50</v>
      </c>
      <c r="D491" s="148"/>
      <c r="E491" s="148"/>
      <c r="F491" s="148"/>
      <c r="G491" s="148"/>
      <c r="H491" s="59"/>
    </row>
    <row r="492" spans="3:8" hidden="1" x14ac:dyDescent="0.25">
      <c r="C492" s="14" t="s">
        <v>58</v>
      </c>
      <c r="D492" s="60">
        <f>+D491*D490</f>
        <v>0</v>
      </c>
    </row>
    <row r="494" spans="3:8" ht="15.75" thickBot="1" x14ac:dyDescent="0.3">
      <c r="C494" s="20"/>
      <c r="D494" s="20"/>
      <c r="E494" s="20"/>
      <c r="F494" s="20"/>
      <c r="G494" s="20"/>
      <c r="H494" s="20"/>
    </row>
    <row r="495" spans="3:8" ht="17.25" thickBot="1" x14ac:dyDescent="0.3">
      <c r="C495" s="99" t="s">
        <v>52</v>
      </c>
      <c r="D495" s="100"/>
      <c r="E495" s="100"/>
      <c r="F495" s="100"/>
      <c r="G495" s="100"/>
      <c r="H495" s="101"/>
    </row>
    <row r="496" spans="3:8" ht="17.25" thickBot="1" x14ac:dyDescent="0.3">
      <c r="C496" s="49" t="s">
        <v>61</v>
      </c>
      <c r="D496" s="50">
        <f>+D485</f>
        <v>14</v>
      </c>
      <c r="E496" s="50"/>
      <c r="F496" s="50"/>
      <c r="G496" s="50"/>
      <c r="H496" s="51"/>
    </row>
    <row r="497" spans="3:8" ht="18.75" x14ac:dyDescent="0.3">
      <c r="C497" s="26" t="s">
        <v>57</v>
      </c>
      <c r="D497" s="116" t="str">
        <f>+D29</f>
        <v/>
      </c>
      <c r="E497" s="117"/>
      <c r="F497" s="117"/>
      <c r="G497" s="118"/>
      <c r="H497" s="53"/>
    </row>
    <row r="498" spans="3:8" ht="19.5" thickBot="1" x14ac:dyDescent="0.35">
      <c r="C498" s="26" t="s">
        <v>42</v>
      </c>
      <c r="D498" s="149" t="str">
        <f>+D487</f>
        <v/>
      </c>
      <c r="E498" s="150"/>
      <c r="F498" s="28" t="s">
        <v>43</v>
      </c>
      <c r="G498" s="46" t="str">
        <f>+G487</f>
        <v/>
      </c>
      <c r="H498" s="27"/>
    </row>
    <row r="499" spans="3:8" ht="17.25" thickBot="1" x14ac:dyDescent="0.3">
      <c r="C499" s="141" t="s">
        <v>46</v>
      </c>
      <c r="D499" s="142"/>
      <c r="E499" s="142"/>
      <c r="F499" s="142"/>
      <c r="G499" s="142"/>
      <c r="H499" s="143"/>
    </row>
    <row r="500" spans="3:8" ht="18.75" x14ac:dyDescent="0.25">
      <c r="C500" s="54" t="s">
        <v>47</v>
      </c>
      <c r="D500" s="97"/>
      <c r="E500" s="97"/>
      <c r="F500" s="97"/>
      <c r="G500" s="97"/>
      <c r="H500" s="55"/>
    </row>
    <row r="501" spans="3:8" ht="18.75" x14ac:dyDescent="0.3">
      <c r="C501" s="56" t="s">
        <v>51</v>
      </c>
      <c r="D501" s="145"/>
      <c r="E501" s="146"/>
      <c r="F501" s="146"/>
      <c r="G501" s="147"/>
      <c r="H501" s="57" t="s">
        <v>45</v>
      </c>
    </row>
    <row r="502" spans="3:8" ht="19.5" thickBot="1" x14ac:dyDescent="0.3">
      <c r="C502" s="58" t="s">
        <v>50</v>
      </c>
      <c r="D502" s="148"/>
      <c r="E502" s="148"/>
      <c r="F502" s="148"/>
      <c r="G502" s="148"/>
      <c r="H502" s="59"/>
    </row>
    <row r="503" spans="3:8" hidden="1" x14ac:dyDescent="0.25">
      <c r="C503" s="68" t="s">
        <v>58</v>
      </c>
      <c r="D503" s="60">
        <f>+D502*D501</f>
        <v>0</v>
      </c>
    </row>
    <row r="504" spans="3:8" x14ac:dyDescent="0.25">
      <c r="C504" s="68"/>
      <c r="D504" s="60"/>
    </row>
    <row r="505" spans="3:8" ht="15.75" thickBot="1" x14ac:dyDescent="0.3"/>
    <row r="506" spans="3:8" ht="19.5" thickBot="1" x14ac:dyDescent="0.35">
      <c r="C506" s="106" t="s">
        <v>74</v>
      </c>
      <c r="D506" s="107"/>
      <c r="E506" s="107"/>
      <c r="F506" s="107"/>
      <c r="G506" s="107"/>
      <c r="H506" s="108"/>
    </row>
    <row r="508" spans="3:8" ht="15.75" thickBot="1" x14ac:dyDescent="0.3">
      <c r="C508" s="20"/>
      <c r="D508" s="20"/>
      <c r="E508" s="20"/>
      <c r="F508" s="20"/>
      <c r="G508" s="20"/>
      <c r="H508" s="20"/>
    </row>
    <row r="509" spans="3:8" ht="17.25" thickBot="1" x14ac:dyDescent="0.3">
      <c r="C509" s="151" t="s">
        <v>52</v>
      </c>
      <c r="D509" s="152"/>
      <c r="E509" s="152"/>
      <c r="F509" s="152"/>
      <c r="G509" s="152"/>
      <c r="H509" s="153"/>
    </row>
    <row r="510" spans="3:8" ht="17.25" thickBot="1" x14ac:dyDescent="0.3">
      <c r="C510" s="49" t="s">
        <v>61</v>
      </c>
      <c r="D510" s="9">
        <v>15</v>
      </c>
      <c r="E510" s="50"/>
      <c r="F510" s="50"/>
      <c r="G510" s="50"/>
      <c r="H510" s="51"/>
    </row>
    <row r="511" spans="3:8" ht="18.75" x14ac:dyDescent="0.3">
      <c r="C511" s="26" t="s">
        <v>55</v>
      </c>
      <c r="D511" s="116" t="str">
        <f>+D7</f>
        <v/>
      </c>
      <c r="E511" s="117"/>
      <c r="F511" s="117"/>
      <c r="G511" s="118"/>
      <c r="H511" s="53"/>
    </row>
    <row r="512" spans="3:8" ht="19.5" thickBot="1" x14ac:dyDescent="0.35">
      <c r="C512" s="26" t="s">
        <v>42</v>
      </c>
      <c r="D512" s="135" t="str">
        <f>IF('verificación F-22'!D442="","",'verificación F-22'!D442)</f>
        <v/>
      </c>
      <c r="E512" s="136"/>
      <c r="F512" s="77" t="s">
        <v>43</v>
      </c>
      <c r="G512" s="78" t="str">
        <f>IF('verificación F-22'!G442="","",'verificación F-22'!G442)</f>
        <v/>
      </c>
      <c r="H512" s="27"/>
    </row>
    <row r="513" spans="3:8" ht="17.25" thickBot="1" x14ac:dyDescent="0.3">
      <c r="C513" s="141" t="s">
        <v>46</v>
      </c>
      <c r="D513" s="142"/>
      <c r="E513" s="142"/>
      <c r="F513" s="142"/>
      <c r="G513" s="142"/>
      <c r="H513" s="143"/>
    </row>
    <row r="514" spans="3:8" ht="18.75" x14ac:dyDescent="0.25">
      <c r="C514" s="54" t="s">
        <v>47</v>
      </c>
      <c r="D514" s="97"/>
      <c r="E514" s="97"/>
      <c r="F514" s="97"/>
      <c r="G514" s="97"/>
      <c r="H514" s="55"/>
    </row>
    <row r="515" spans="3:8" ht="18.75" x14ac:dyDescent="0.3">
      <c r="C515" s="56" t="s">
        <v>51</v>
      </c>
      <c r="D515" s="145"/>
      <c r="E515" s="146"/>
      <c r="F515" s="146"/>
      <c r="G515" s="147"/>
      <c r="H515" s="57" t="s">
        <v>45</v>
      </c>
    </row>
    <row r="516" spans="3:8" ht="19.5" thickBot="1" x14ac:dyDescent="0.3">
      <c r="C516" s="58" t="s">
        <v>50</v>
      </c>
      <c r="D516" s="148"/>
      <c r="E516" s="148"/>
      <c r="F516" s="148"/>
      <c r="G516" s="148"/>
      <c r="H516" s="59"/>
    </row>
    <row r="517" spans="3:8" hidden="1" x14ac:dyDescent="0.25">
      <c r="C517" s="68" t="s">
        <v>58</v>
      </c>
      <c r="D517" s="60">
        <f>+D516*D515</f>
        <v>0</v>
      </c>
    </row>
    <row r="519" spans="3:8" ht="15.75" thickBot="1" x14ac:dyDescent="0.3">
      <c r="C519" s="20"/>
      <c r="D519" s="20"/>
      <c r="E519" s="20"/>
      <c r="F519" s="20"/>
      <c r="G519" s="20"/>
      <c r="H519" s="20"/>
    </row>
    <row r="520" spans="3:8" ht="17.25" thickBot="1" x14ac:dyDescent="0.3">
      <c r="C520" s="151" t="s">
        <v>52</v>
      </c>
      <c r="D520" s="152"/>
      <c r="E520" s="152"/>
      <c r="F520" s="152"/>
      <c r="G520" s="152"/>
      <c r="H520" s="153"/>
    </row>
    <row r="521" spans="3:8" ht="17.25" thickBot="1" x14ac:dyDescent="0.3">
      <c r="C521" s="49" t="s">
        <v>61</v>
      </c>
      <c r="D521" s="50">
        <f>+D510</f>
        <v>15</v>
      </c>
      <c r="E521" s="50"/>
      <c r="F521" s="50"/>
      <c r="G521" s="50"/>
      <c r="H521" s="51"/>
    </row>
    <row r="522" spans="3:8" ht="18.75" x14ac:dyDescent="0.3">
      <c r="C522" s="26" t="s">
        <v>56</v>
      </c>
      <c r="D522" s="116" t="str">
        <f>+D18</f>
        <v/>
      </c>
      <c r="E522" s="117"/>
      <c r="F522" s="117"/>
      <c r="G522" s="118"/>
      <c r="H522" s="53"/>
    </row>
    <row r="523" spans="3:8" ht="19.5" thickBot="1" x14ac:dyDescent="0.35">
      <c r="C523" s="26" t="s">
        <v>42</v>
      </c>
      <c r="D523" s="149" t="str">
        <f>IF(D512="","",D512)</f>
        <v/>
      </c>
      <c r="E523" s="150"/>
      <c r="F523" s="28" t="s">
        <v>43</v>
      </c>
      <c r="G523" s="46" t="str">
        <f>IF(G512="","",G512)</f>
        <v/>
      </c>
      <c r="H523" s="27"/>
    </row>
    <row r="524" spans="3:8" ht="17.25" thickBot="1" x14ac:dyDescent="0.3">
      <c r="C524" s="141" t="s">
        <v>46</v>
      </c>
      <c r="D524" s="142"/>
      <c r="E524" s="142"/>
      <c r="F524" s="142"/>
      <c r="G524" s="142"/>
      <c r="H524" s="143"/>
    </row>
    <row r="525" spans="3:8" ht="18.75" x14ac:dyDescent="0.25">
      <c r="C525" s="54" t="s">
        <v>47</v>
      </c>
      <c r="D525" s="97"/>
      <c r="E525" s="97"/>
      <c r="F525" s="97"/>
      <c r="G525" s="97"/>
      <c r="H525" s="55"/>
    </row>
    <row r="526" spans="3:8" ht="18.75" x14ac:dyDescent="0.3">
      <c r="C526" s="56" t="s">
        <v>51</v>
      </c>
      <c r="D526" s="145"/>
      <c r="E526" s="146"/>
      <c r="F526" s="146"/>
      <c r="G526" s="147"/>
      <c r="H526" s="57" t="s">
        <v>45</v>
      </c>
    </row>
    <row r="527" spans="3:8" ht="19.5" thickBot="1" x14ac:dyDescent="0.3">
      <c r="C527" s="58" t="s">
        <v>50</v>
      </c>
      <c r="D527" s="148"/>
      <c r="E527" s="148"/>
      <c r="F527" s="148"/>
      <c r="G527" s="148"/>
      <c r="H527" s="59"/>
    </row>
    <row r="528" spans="3:8" hidden="1" x14ac:dyDescent="0.25">
      <c r="C528" s="14" t="s">
        <v>58</v>
      </c>
      <c r="D528" s="60">
        <f>+D527*D526</f>
        <v>0</v>
      </c>
    </row>
    <row r="530" spans="3:11" ht="15.75" thickBot="1" x14ac:dyDescent="0.3">
      <c r="C530" s="20"/>
      <c r="D530" s="20"/>
      <c r="E530" s="20"/>
      <c r="F530" s="20"/>
      <c r="G530" s="20"/>
      <c r="H530" s="20"/>
    </row>
    <row r="531" spans="3:11" ht="17.25" thickBot="1" x14ac:dyDescent="0.3">
      <c r="C531" s="151" t="s">
        <v>52</v>
      </c>
      <c r="D531" s="152"/>
      <c r="E531" s="152"/>
      <c r="F531" s="152"/>
      <c r="G531" s="152"/>
      <c r="H531" s="153"/>
    </row>
    <row r="532" spans="3:11" ht="17.25" thickBot="1" x14ac:dyDescent="0.3">
      <c r="C532" s="49" t="s">
        <v>61</v>
      </c>
      <c r="D532" s="50">
        <f>+D510</f>
        <v>15</v>
      </c>
      <c r="E532" s="50"/>
      <c r="F532" s="50"/>
      <c r="G532" s="50"/>
      <c r="H532" s="51"/>
    </row>
    <row r="533" spans="3:11" ht="18.75" x14ac:dyDescent="0.3">
      <c r="C533" s="26" t="s">
        <v>57</v>
      </c>
      <c r="D533" s="116" t="str">
        <f>+D29</f>
        <v/>
      </c>
      <c r="E533" s="117"/>
      <c r="F533" s="117"/>
      <c r="G533" s="118"/>
      <c r="H533" s="53"/>
    </row>
    <row r="534" spans="3:11" ht="19.5" thickBot="1" x14ac:dyDescent="0.35">
      <c r="C534" s="26" t="s">
        <v>42</v>
      </c>
      <c r="D534" s="149" t="str">
        <f>+D523</f>
        <v/>
      </c>
      <c r="E534" s="150"/>
      <c r="F534" s="28" t="s">
        <v>43</v>
      </c>
      <c r="G534" s="46" t="str">
        <f>+G523</f>
        <v/>
      </c>
      <c r="H534" s="27"/>
    </row>
    <row r="535" spans="3:11" ht="17.25" thickBot="1" x14ac:dyDescent="0.3">
      <c r="C535" s="141" t="s">
        <v>46</v>
      </c>
      <c r="D535" s="142"/>
      <c r="E535" s="142"/>
      <c r="F535" s="142"/>
      <c r="G535" s="142"/>
      <c r="H535" s="143"/>
    </row>
    <row r="536" spans="3:11" ht="18.75" x14ac:dyDescent="0.25">
      <c r="C536" s="54" t="s">
        <v>47</v>
      </c>
      <c r="D536" s="97"/>
      <c r="E536" s="97"/>
      <c r="F536" s="97"/>
      <c r="G536" s="97"/>
      <c r="H536" s="55"/>
    </row>
    <row r="537" spans="3:11" ht="18.75" x14ac:dyDescent="0.3">
      <c r="C537" s="56" t="s">
        <v>51</v>
      </c>
      <c r="D537" s="145"/>
      <c r="E537" s="146"/>
      <c r="F537" s="146"/>
      <c r="G537" s="147"/>
      <c r="H537" s="57" t="s">
        <v>45</v>
      </c>
    </row>
    <row r="538" spans="3:11" ht="19.5" thickBot="1" x14ac:dyDescent="0.3">
      <c r="C538" s="58" t="s">
        <v>50</v>
      </c>
      <c r="D538" s="148"/>
      <c r="E538" s="148"/>
      <c r="F538" s="148"/>
      <c r="G538" s="148"/>
      <c r="H538" s="59"/>
    </row>
    <row r="539" spans="3:11" hidden="1" x14ac:dyDescent="0.25">
      <c r="C539" s="14" t="s">
        <v>58</v>
      </c>
      <c r="D539" s="60">
        <f>+D538*D537</f>
        <v>0</v>
      </c>
    </row>
    <row r="541" spans="3:11" ht="15.75" thickBot="1" x14ac:dyDescent="0.3"/>
    <row r="542" spans="3:11" ht="19.5" thickBot="1" x14ac:dyDescent="0.35">
      <c r="C542" s="106" t="s">
        <v>75</v>
      </c>
      <c r="D542" s="107"/>
      <c r="E542" s="107"/>
      <c r="F542" s="107"/>
      <c r="G542" s="107"/>
      <c r="H542" s="108"/>
    </row>
    <row r="544" spans="3:11" s="20" customFormat="1" ht="15.75" thickBot="1" x14ac:dyDescent="0.3">
      <c r="K544" s="69"/>
    </row>
    <row r="545" spans="3:11" ht="17.25" thickBot="1" x14ac:dyDescent="0.3">
      <c r="C545" s="151" t="s">
        <v>52</v>
      </c>
      <c r="D545" s="152"/>
      <c r="E545" s="152"/>
      <c r="F545" s="152"/>
      <c r="G545" s="152"/>
      <c r="H545" s="153"/>
    </row>
    <row r="546" spans="3:11" ht="17.25" thickBot="1" x14ac:dyDescent="0.3">
      <c r="C546" s="49" t="s">
        <v>61</v>
      </c>
      <c r="D546" s="9">
        <v>16</v>
      </c>
      <c r="E546" s="50"/>
      <c r="F546" s="50"/>
      <c r="G546" s="50"/>
      <c r="H546" s="51"/>
    </row>
    <row r="547" spans="3:11" ht="18.75" x14ac:dyDescent="0.3">
      <c r="C547" s="26" t="s">
        <v>55</v>
      </c>
      <c r="D547" s="116" t="str">
        <f>+D7</f>
        <v/>
      </c>
      <c r="E547" s="117"/>
      <c r="F547" s="117"/>
      <c r="G547" s="118"/>
      <c r="H547" s="53"/>
    </row>
    <row r="548" spans="3:11" ht="19.5" thickBot="1" x14ac:dyDescent="0.35">
      <c r="C548" s="26" t="s">
        <v>42</v>
      </c>
      <c r="D548" s="135" t="str">
        <f>IF('verificación F-22'!D471="","",'verificación F-22'!D471)</f>
        <v/>
      </c>
      <c r="E548" s="136"/>
      <c r="F548" s="77" t="s">
        <v>43</v>
      </c>
      <c r="G548" s="78" t="str">
        <f>IF('verificación F-22'!G471="","",'verificación F-22'!G471)</f>
        <v/>
      </c>
      <c r="H548" s="27"/>
    </row>
    <row r="549" spans="3:11" ht="17.25" thickBot="1" x14ac:dyDescent="0.3">
      <c r="C549" s="141" t="s">
        <v>46</v>
      </c>
      <c r="D549" s="142"/>
      <c r="E549" s="142"/>
      <c r="F549" s="142"/>
      <c r="G549" s="142"/>
      <c r="H549" s="143"/>
    </row>
    <row r="550" spans="3:11" ht="18.75" x14ac:dyDescent="0.25">
      <c r="C550" s="54" t="s">
        <v>47</v>
      </c>
      <c r="D550" s="97"/>
      <c r="E550" s="97"/>
      <c r="F550" s="97"/>
      <c r="G550" s="97"/>
      <c r="H550" s="55"/>
    </row>
    <row r="551" spans="3:11" ht="18.75" x14ac:dyDescent="0.3">
      <c r="C551" s="56" t="s">
        <v>51</v>
      </c>
      <c r="D551" s="145"/>
      <c r="E551" s="146"/>
      <c r="F551" s="146"/>
      <c r="G551" s="147"/>
      <c r="H551" s="57" t="s">
        <v>45</v>
      </c>
      <c r="I551" s="32"/>
      <c r="K551" s="70"/>
    </row>
    <row r="552" spans="3:11" ht="19.5" thickBot="1" x14ac:dyDescent="0.3">
      <c r="C552" s="58" t="s">
        <v>50</v>
      </c>
      <c r="D552" s="148"/>
      <c r="E552" s="148"/>
      <c r="F552" s="148"/>
      <c r="G552" s="148"/>
      <c r="H552" s="59"/>
    </row>
    <row r="553" spans="3:11" hidden="1" x14ac:dyDescent="0.25">
      <c r="C553" s="14" t="s">
        <v>58</v>
      </c>
      <c r="D553" s="60">
        <f>+D552*D551</f>
        <v>0</v>
      </c>
    </row>
    <row r="555" spans="3:11" s="20" customFormat="1" ht="15.75" thickBot="1" x14ac:dyDescent="0.3">
      <c r="K555" s="69"/>
    </row>
    <row r="556" spans="3:11" ht="17.25" thickBot="1" x14ac:dyDescent="0.3">
      <c r="C556" s="151" t="s">
        <v>52</v>
      </c>
      <c r="D556" s="152"/>
      <c r="E556" s="152"/>
      <c r="F556" s="152"/>
      <c r="G556" s="152"/>
      <c r="H556" s="153"/>
    </row>
    <row r="557" spans="3:11" ht="17.25" thickBot="1" x14ac:dyDescent="0.3">
      <c r="C557" s="49" t="s">
        <v>61</v>
      </c>
      <c r="D557" s="50">
        <f>+D546</f>
        <v>16</v>
      </c>
      <c r="E557" s="50"/>
      <c r="F557" s="50"/>
      <c r="G557" s="50"/>
      <c r="H557" s="51"/>
    </row>
    <row r="558" spans="3:11" ht="18.75" x14ac:dyDescent="0.3">
      <c r="C558" s="26" t="s">
        <v>56</v>
      </c>
      <c r="D558" s="116" t="str">
        <f>+D18</f>
        <v/>
      </c>
      <c r="E558" s="117"/>
      <c r="F558" s="117"/>
      <c r="G558" s="118"/>
      <c r="H558" s="53"/>
    </row>
    <row r="559" spans="3:11" ht="19.5" thickBot="1" x14ac:dyDescent="0.35">
      <c r="C559" s="26" t="s">
        <v>42</v>
      </c>
      <c r="D559" s="63" t="str">
        <f>IF(D548="","",D548)</f>
        <v/>
      </c>
      <c r="E559" s="64"/>
      <c r="F559" s="28" t="s">
        <v>43</v>
      </c>
      <c r="G559" s="46" t="str">
        <f>IF(G548="","",G548)</f>
        <v/>
      </c>
      <c r="H559" s="27"/>
    </row>
    <row r="560" spans="3:11" ht="17.25" thickBot="1" x14ac:dyDescent="0.3">
      <c r="C560" s="141" t="s">
        <v>46</v>
      </c>
      <c r="D560" s="142"/>
      <c r="E560" s="142"/>
      <c r="F560" s="142"/>
      <c r="G560" s="142"/>
      <c r="H560" s="143"/>
    </row>
    <row r="561" spans="3:11" ht="18.75" x14ac:dyDescent="0.25">
      <c r="C561" s="54" t="s">
        <v>47</v>
      </c>
      <c r="D561" s="97"/>
      <c r="E561" s="97"/>
      <c r="F561" s="97"/>
      <c r="G561" s="97"/>
      <c r="H561" s="55"/>
    </row>
    <row r="562" spans="3:11" ht="18.75" x14ac:dyDescent="0.3">
      <c r="C562" s="56" t="s">
        <v>51</v>
      </c>
      <c r="D562" s="145"/>
      <c r="E562" s="146"/>
      <c r="F562" s="146"/>
      <c r="G562" s="147"/>
      <c r="H562" s="57" t="s">
        <v>45</v>
      </c>
      <c r="I562" s="32"/>
      <c r="K562" s="70"/>
    </row>
    <row r="563" spans="3:11" ht="19.5" thickBot="1" x14ac:dyDescent="0.3">
      <c r="C563" s="58" t="s">
        <v>50</v>
      </c>
      <c r="D563" s="148"/>
      <c r="E563" s="148"/>
      <c r="F563" s="148"/>
      <c r="G563" s="148"/>
      <c r="H563" s="59"/>
    </row>
    <row r="564" spans="3:11" hidden="1" x14ac:dyDescent="0.25">
      <c r="C564" s="14" t="s">
        <v>58</v>
      </c>
      <c r="D564" s="60">
        <f>+D563*D562</f>
        <v>0</v>
      </c>
    </row>
    <row r="566" spans="3:11" s="20" customFormat="1" ht="15.75" thickBot="1" x14ac:dyDescent="0.3">
      <c r="K566" s="69"/>
    </row>
    <row r="567" spans="3:11" ht="17.25" thickBot="1" x14ac:dyDescent="0.3">
      <c r="C567" s="151" t="s">
        <v>52</v>
      </c>
      <c r="D567" s="152"/>
      <c r="E567" s="152"/>
      <c r="F567" s="152"/>
      <c r="G567" s="152"/>
      <c r="H567" s="153"/>
    </row>
    <row r="568" spans="3:11" ht="17.25" thickBot="1" x14ac:dyDescent="0.3">
      <c r="C568" s="49" t="s">
        <v>61</v>
      </c>
      <c r="D568" s="50">
        <f>+D557</f>
        <v>16</v>
      </c>
      <c r="E568" s="50"/>
      <c r="F568" s="50"/>
      <c r="G568" s="50"/>
      <c r="H568" s="51"/>
    </row>
    <row r="569" spans="3:11" ht="18.75" x14ac:dyDescent="0.3">
      <c r="C569" s="26" t="s">
        <v>57</v>
      </c>
      <c r="D569" s="116" t="str">
        <f>+D29</f>
        <v/>
      </c>
      <c r="E569" s="117"/>
      <c r="F569" s="117"/>
      <c r="G569" s="118"/>
      <c r="H569" s="53"/>
    </row>
    <row r="570" spans="3:11" ht="19.5" thickBot="1" x14ac:dyDescent="0.35">
      <c r="C570" s="26" t="s">
        <v>42</v>
      </c>
      <c r="D570" s="149" t="str">
        <f>+D559</f>
        <v/>
      </c>
      <c r="E570" s="150"/>
      <c r="F570" s="28" t="s">
        <v>43</v>
      </c>
      <c r="G570" s="46" t="str">
        <f>+G559</f>
        <v/>
      </c>
      <c r="H570" s="27"/>
    </row>
    <row r="571" spans="3:11" ht="17.25" thickBot="1" x14ac:dyDescent="0.3">
      <c r="C571" s="141" t="s">
        <v>46</v>
      </c>
      <c r="D571" s="142"/>
      <c r="E571" s="142"/>
      <c r="F571" s="142"/>
      <c r="G571" s="142"/>
      <c r="H571" s="143"/>
    </row>
    <row r="572" spans="3:11" ht="18.75" x14ac:dyDescent="0.25">
      <c r="C572" s="54" t="s">
        <v>47</v>
      </c>
      <c r="D572" s="97"/>
      <c r="E572" s="97"/>
      <c r="F572" s="97"/>
      <c r="G572" s="97"/>
      <c r="H572" s="55"/>
    </row>
    <row r="573" spans="3:11" ht="18.75" x14ac:dyDescent="0.3">
      <c r="C573" s="56" t="s">
        <v>51</v>
      </c>
      <c r="D573" s="145"/>
      <c r="E573" s="146"/>
      <c r="F573" s="146"/>
      <c r="G573" s="147"/>
      <c r="H573" s="57" t="s">
        <v>45</v>
      </c>
      <c r="I573" s="32"/>
      <c r="K573" s="70"/>
    </row>
    <row r="574" spans="3:11" ht="19.5" thickBot="1" x14ac:dyDescent="0.3">
      <c r="C574" s="58" t="s">
        <v>50</v>
      </c>
      <c r="D574" s="148"/>
      <c r="E574" s="148"/>
      <c r="F574" s="148"/>
      <c r="G574" s="148"/>
      <c r="H574" s="59"/>
    </row>
    <row r="575" spans="3:11" hidden="1" x14ac:dyDescent="0.25">
      <c r="C575" s="14" t="s">
        <v>58</v>
      </c>
      <c r="D575" s="60">
        <f>+D574*D573</f>
        <v>0</v>
      </c>
    </row>
    <row r="577" spans="3:8" ht="15.75" thickBot="1" x14ac:dyDescent="0.3"/>
    <row r="578" spans="3:8" ht="19.5" thickBot="1" x14ac:dyDescent="0.35">
      <c r="C578" s="106" t="s">
        <v>76</v>
      </c>
      <c r="D578" s="107"/>
      <c r="E578" s="107"/>
      <c r="F578" s="107"/>
      <c r="G578" s="107"/>
      <c r="H578" s="108"/>
    </row>
    <row r="580" spans="3:8" ht="15.75" thickBot="1" x14ac:dyDescent="0.3">
      <c r="C580" s="20"/>
      <c r="D580" s="20"/>
      <c r="E580" s="20"/>
      <c r="F580" s="20"/>
      <c r="G580" s="20"/>
      <c r="H580" s="20"/>
    </row>
    <row r="581" spans="3:8" ht="17.25" thickBot="1" x14ac:dyDescent="0.3">
      <c r="C581" s="151" t="s">
        <v>52</v>
      </c>
      <c r="D581" s="152"/>
      <c r="E581" s="152"/>
      <c r="F581" s="152"/>
      <c r="G581" s="152"/>
      <c r="H581" s="153"/>
    </row>
    <row r="582" spans="3:8" ht="17.25" thickBot="1" x14ac:dyDescent="0.3">
      <c r="C582" s="49" t="s">
        <v>61</v>
      </c>
      <c r="D582" s="9">
        <v>17</v>
      </c>
      <c r="E582" s="50"/>
      <c r="F582" s="50"/>
      <c r="G582" s="50"/>
      <c r="H582" s="51"/>
    </row>
    <row r="583" spans="3:8" ht="18.75" x14ac:dyDescent="0.3">
      <c r="C583" s="26" t="s">
        <v>55</v>
      </c>
      <c r="D583" s="116" t="str">
        <f>+D7</f>
        <v/>
      </c>
      <c r="E583" s="117"/>
      <c r="F583" s="117"/>
      <c r="G583" s="118"/>
      <c r="H583" s="53"/>
    </row>
    <row r="584" spans="3:8" ht="19.5" thickBot="1" x14ac:dyDescent="0.35">
      <c r="C584" s="26" t="s">
        <v>42</v>
      </c>
      <c r="D584" s="135" t="str">
        <f>IF('verificación F-22'!D500="","",'verificación F-22'!D500)</f>
        <v/>
      </c>
      <c r="E584" s="136"/>
      <c r="F584" s="77" t="s">
        <v>43</v>
      </c>
      <c r="G584" s="78" t="str">
        <f>IF('verificación F-22'!G500="","",'verificación F-22'!G500)</f>
        <v/>
      </c>
      <c r="H584" s="27"/>
    </row>
    <row r="585" spans="3:8" ht="17.25" thickBot="1" x14ac:dyDescent="0.3">
      <c r="C585" s="141" t="s">
        <v>46</v>
      </c>
      <c r="D585" s="142"/>
      <c r="E585" s="142"/>
      <c r="F585" s="142"/>
      <c r="G585" s="142"/>
      <c r="H585" s="143"/>
    </row>
    <row r="586" spans="3:8" ht="18.75" x14ac:dyDescent="0.25">
      <c r="C586" s="54" t="s">
        <v>47</v>
      </c>
      <c r="D586" s="97"/>
      <c r="E586" s="97"/>
      <c r="F586" s="97"/>
      <c r="G586" s="97"/>
      <c r="H586" s="55"/>
    </row>
    <row r="587" spans="3:8" ht="18.75" x14ac:dyDescent="0.3">
      <c r="C587" s="56" t="s">
        <v>51</v>
      </c>
      <c r="D587" s="145"/>
      <c r="E587" s="146"/>
      <c r="F587" s="146"/>
      <c r="G587" s="147"/>
      <c r="H587" s="57" t="s">
        <v>45</v>
      </c>
    </row>
    <row r="588" spans="3:8" ht="19.5" thickBot="1" x14ac:dyDescent="0.3">
      <c r="C588" s="58" t="s">
        <v>50</v>
      </c>
      <c r="D588" s="148"/>
      <c r="E588" s="148"/>
      <c r="F588" s="148"/>
      <c r="G588" s="148"/>
      <c r="H588" s="59"/>
    </row>
    <row r="589" spans="3:8" hidden="1" x14ac:dyDescent="0.25">
      <c r="C589" s="14" t="s">
        <v>58</v>
      </c>
      <c r="D589" s="60">
        <f>+D588*D587</f>
        <v>0</v>
      </c>
      <c r="E589" s="60"/>
    </row>
    <row r="591" spans="3:8" ht="15.75" thickBot="1" x14ac:dyDescent="0.3">
      <c r="C591" s="20"/>
      <c r="D591" s="20"/>
      <c r="E591" s="20"/>
      <c r="F591" s="20"/>
      <c r="G591" s="20"/>
      <c r="H591" s="20"/>
    </row>
    <row r="592" spans="3:8" ht="17.25" thickBot="1" x14ac:dyDescent="0.3">
      <c r="C592" s="151" t="s">
        <v>52</v>
      </c>
      <c r="D592" s="152"/>
      <c r="E592" s="152"/>
      <c r="F592" s="152"/>
      <c r="G592" s="152"/>
      <c r="H592" s="153"/>
    </row>
    <row r="593" spans="3:8" ht="17.25" thickBot="1" x14ac:dyDescent="0.3">
      <c r="C593" s="49" t="s">
        <v>61</v>
      </c>
      <c r="D593" s="50">
        <f>+D582</f>
        <v>17</v>
      </c>
      <c r="E593" s="50"/>
      <c r="F593" s="50"/>
      <c r="G593" s="50"/>
      <c r="H593" s="51"/>
    </row>
    <row r="594" spans="3:8" ht="18.75" x14ac:dyDescent="0.3">
      <c r="C594" s="26" t="s">
        <v>56</v>
      </c>
      <c r="D594" s="116" t="str">
        <f>+D18</f>
        <v/>
      </c>
      <c r="E594" s="117"/>
      <c r="F594" s="117"/>
      <c r="G594" s="118"/>
      <c r="H594" s="53"/>
    </row>
    <row r="595" spans="3:8" ht="19.5" thickBot="1" x14ac:dyDescent="0.35">
      <c r="C595" s="26" t="s">
        <v>42</v>
      </c>
      <c r="D595" s="149" t="str">
        <f>IF(D584="","",D584)</f>
        <v/>
      </c>
      <c r="E595" s="150"/>
      <c r="F595" s="28" t="s">
        <v>43</v>
      </c>
      <c r="G595" s="46" t="str">
        <f>IF(G584="","",G584)</f>
        <v/>
      </c>
      <c r="H595" s="27"/>
    </row>
    <row r="596" spans="3:8" ht="17.25" thickBot="1" x14ac:dyDescent="0.3">
      <c r="C596" s="141" t="s">
        <v>46</v>
      </c>
      <c r="D596" s="142"/>
      <c r="E596" s="142"/>
      <c r="F596" s="142"/>
      <c r="G596" s="142"/>
      <c r="H596" s="143"/>
    </row>
    <row r="597" spans="3:8" ht="18.75" x14ac:dyDescent="0.25">
      <c r="C597" s="54" t="s">
        <v>47</v>
      </c>
      <c r="D597" s="97"/>
      <c r="E597" s="97"/>
      <c r="F597" s="97"/>
      <c r="G597" s="97"/>
      <c r="H597" s="55"/>
    </row>
    <row r="598" spans="3:8" ht="18.75" x14ac:dyDescent="0.3">
      <c r="C598" s="56" t="s">
        <v>51</v>
      </c>
      <c r="D598" s="145"/>
      <c r="E598" s="146"/>
      <c r="F598" s="146"/>
      <c r="G598" s="147"/>
      <c r="H598" s="57" t="s">
        <v>45</v>
      </c>
    </row>
    <row r="599" spans="3:8" ht="19.5" thickBot="1" x14ac:dyDescent="0.3">
      <c r="C599" s="58" t="s">
        <v>50</v>
      </c>
      <c r="D599" s="148"/>
      <c r="E599" s="148"/>
      <c r="F599" s="148"/>
      <c r="G599" s="148"/>
      <c r="H599" s="59"/>
    </row>
    <row r="600" spans="3:8" hidden="1" x14ac:dyDescent="0.25">
      <c r="C600" s="14" t="s">
        <v>58</v>
      </c>
      <c r="D600" s="60">
        <f>+D599*D598</f>
        <v>0</v>
      </c>
    </row>
    <row r="602" spans="3:8" ht="15.75" thickBot="1" x14ac:dyDescent="0.3">
      <c r="C602" s="20"/>
      <c r="D602" s="20"/>
      <c r="E602" s="20"/>
      <c r="F602" s="20"/>
      <c r="G602" s="20"/>
      <c r="H602" s="20"/>
    </row>
    <row r="603" spans="3:8" ht="17.25" thickBot="1" x14ac:dyDescent="0.3">
      <c r="C603" s="99" t="s">
        <v>52</v>
      </c>
      <c r="D603" s="100"/>
      <c r="E603" s="100"/>
      <c r="F603" s="100"/>
      <c r="G603" s="100"/>
      <c r="H603" s="101"/>
    </row>
    <row r="604" spans="3:8" ht="17.25" thickBot="1" x14ac:dyDescent="0.3">
      <c r="C604" s="49" t="s">
        <v>61</v>
      </c>
      <c r="D604" s="50">
        <f>+D593</f>
        <v>17</v>
      </c>
      <c r="E604" s="50"/>
      <c r="F604" s="50"/>
      <c r="G604" s="50"/>
      <c r="H604" s="51"/>
    </row>
    <row r="605" spans="3:8" ht="18.75" x14ac:dyDescent="0.3">
      <c r="C605" s="26" t="s">
        <v>57</v>
      </c>
      <c r="D605" s="116" t="str">
        <f>+D29</f>
        <v/>
      </c>
      <c r="E605" s="117"/>
      <c r="F605" s="117"/>
      <c r="G605" s="118"/>
      <c r="H605" s="53"/>
    </row>
    <row r="606" spans="3:8" ht="19.5" thickBot="1" x14ac:dyDescent="0.35">
      <c r="C606" s="26" t="s">
        <v>42</v>
      </c>
      <c r="D606" s="149" t="str">
        <f>+D595</f>
        <v/>
      </c>
      <c r="E606" s="150"/>
      <c r="F606" s="28" t="s">
        <v>43</v>
      </c>
      <c r="G606" s="46" t="str">
        <f>+G595</f>
        <v/>
      </c>
      <c r="H606" s="27"/>
    </row>
    <row r="607" spans="3:8" ht="17.25" thickBot="1" x14ac:dyDescent="0.3">
      <c r="C607" s="141" t="s">
        <v>46</v>
      </c>
      <c r="D607" s="142"/>
      <c r="E607" s="142"/>
      <c r="F607" s="142"/>
      <c r="G607" s="142"/>
      <c r="H607" s="143"/>
    </row>
    <row r="608" spans="3:8" ht="18.75" x14ac:dyDescent="0.25">
      <c r="C608" s="54" t="s">
        <v>47</v>
      </c>
      <c r="D608" s="97"/>
      <c r="E608" s="97"/>
      <c r="F608" s="97"/>
      <c r="G608" s="97"/>
      <c r="H608" s="55"/>
    </row>
    <row r="609" spans="3:8" ht="18.75" x14ac:dyDescent="0.3">
      <c r="C609" s="56" t="s">
        <v>51</v>
      </c>
      <c r="D609" s="145"/>
      <c r="E609" s="146"/>
      <c r="F609" s="146"/>
      <c r="G609" s="147"/>
      <c r="H609" s="57" t="s">
        <v>45</v>
      </c>
    </row>
    <row r="610" spans="3:8" ht="19.5" thickBot="1" x14ac:dyDescent="0.3">
      <c r="C610" s="58" t="s">
        <v>50</v>
      </c>
      <c r="D610" s="148"/>
      <c r="E610" s="148"/>
      <c r="F610" s="148"/>
      <c r="G610" s="148"/>
      <c r="H610" s="59"/>
    </row>
    <row r="611" spans="3:8" hidden="1" x14ac:dyDescent="0.25">
      <c r="C611" s="68" t="s">
        <v>58</v>
      </c>
      <c r="D611" s="60">
        <f>+D610*D609</f>
        <v>0</v>
      </c>
    </row>
    <row r="612" spans="3:8" x14ac:dyDescent="0.25">
      <c r="C612" s="68"/>
      <c r="D612" s="60"/>
    </row>
    <row r="613" spans="3:8" ht="15.75" thickBot="1" x14ac:dyDescent="0.3"/>
    <row r="614" spans="3:8" ht="19.5" thickBot="1" x14ac:dyDescent="0.35">
      <c r="C614" s="106" t="s">
        <v>77</v>
      </c>
      <c r="D614" s="107"/>
      <c r="E614" s="107"/>
      <c r="F614" s="107"/>
      <c r="G614" s="107"/>
      <c r="H614" s="108"/>
    </row>
    <row r="616" spans="3:8" ht="15.75" thickBot="1" x14ac:dyDescent="0.3">
      <c r="C616" s="20"/>
      <c r="D616" s="20"/>
      <c r="E616" s="20"/>
      <c r="F616" s="20"/>
      <c r="G616" s="20"/>
      <c r="H616" s="20"/>
    </row>
    <row r="617" spans="3:8" ht="17.25" thickBot="1" x14ac:dyDescent="0.3">
      <c r="C617" s="151" t="s">
        <v>52</v>
      </c>
      <c r="D617" s="152"/>
      <c r="E617" s="152"/>
      <c r="F617" s="152"/>
      <c r="G617" s="152"/>
      <c r="H617" s="153"/>
    </row>
    <row r="618" spans="3:8" ht="17.25" thickBot="1" x14ac:dyDescent="0.3">
      <c r="C618" s="49" t="s">
        <v>61</v>
      </c>
      <c r="D618" s="9">
        <v>18</v>
      </c>
      <c r="E618" s="50"/>
      <c r="F618" s="50"/>
      <c r="G618" s="50"/>
      <c r="H618" s="51"/>
    </row>
    <row r="619" spans="3:8" ht="18.75" x14ac:dyDescent="0.3">
      <c r="C619" s="26" t="s">
        <v>55</v>
      </c>
      <c r="D619" s="116" t="str">
        <f>+D7</f>
        <v/>
      </c>
      <c r="E619" s="117"/>
      <c r="F619" s="117"/>
      <c r="G619" s="118"/>
      <c r="H619" s="53"/>
    </row>
    <row r="620" spans="3:8" ht="19.5" thickBot="1" x14ac:dyDescent="0.35">
      <c r="C620" s="26" t="s">
        <v>42</v>
      </c>
      <c r="D620" s="135" t="str">
        <f>IF('verificación F-22'!D529="","",'verificación F-22'!D529)</f>
        <v/>
      </c>
      <c r="E620" s="136"/>
      <c r="F620" s="77" t="s">
        <v>43</v>
      </c>
      <c r="G620" s="78" t="str">
        <f>IF('verificación F-22'!G529="","",'verificación F-22'!G529)</f>
        <v/>
      </c>
      <c r="H620" s="27"/>
    </row>
    <row r="621" spans="3:8" ht="17.25" thickBot="1" x14ac:dyDescent="0.3">
      <c r="C621" s="141" t="s">
        <v>46</v>
      </c>
      <c r="D621" s="142"/>
      <c r="E621" s="142"/>
      <c r="F621" s="142"/>
      <c r="G621" s="142"/>
      <c r="H621" s="143"/>
    </row>
    <row r="622" spans="3:8" ht="18.75" x14ac:dyDescent="0.25">
      <c r="C622" s="54" t="s">
        <v>47</v>
      </c>
      <c r="D622" s="97"/>
      <c r="E622" s="97"/>
      <c r="F622" s="97"/>
      <c r="G622" s="97"/>
      <c r="H622" s="55"/>
    </row>
    <row r="623" spans="3:8" ht="18.75" x14ac:dyDescent="0.3">
      <c r="C623" s="56" t="s">
        <v>51</v>
      </c>
      <c r="D623" s="145"/>
      <c r="E623" s="146"/>
      <c r="F623" s="146"/>
      <c r="G623" s="147"/>
      <c r="H623" s="57" t="s">
        <v>45</v>
      </c>
    </row>
    <row r="624" spans="3:8" ht="19.5" thickBot="1" x14ac:dyDescent="0.3">
      <c r="C624" s="58" t="s">
        <v>50</v>
      </c>
      <c r="D624" s="148"/>
      <c r="E624" s="148"/>
      <c r="F624" s="148"/>
      <c r="G624" s="148"/>
      <c r="H624" s="59"/>
    </row>
    <row r="625" spans="3:8" hidden="1" x14ac:dyDescent="0.25">
      <c r="C625" s="68" t="s">
        <v>58</v>
      </c>
      <c r="D625" s="60">
        <f>+D624*D623</f>
        <v>0</v>
      </c>
    </row>
    <row r="627" spans="3:8" ht="15.75" thickBot="1" x14ac:dyDescent="0.3">
      <c r="C627" s="20"/>
      <c r="D627" s="20"/>
      <c r="E627" s="20"/>
      <c r="F627" s="20"/>
      <c r="G627" s="20"/>
      <c r="H627" s="20"/>
    </row>
    <row r="628" spans="3:8" ht="17.25" thickBot="1" x14ac:dyDescent="0.3">
      <c r="C628" s="151" t="s">
        <v>52</v>
      </c>
      <c r="D628" s="152"/>
      <c r="E628" s="152"/>
      <c r="F628" s="152"/>
      <c r="G628" s="152"/>
      <c r="H628" s="153"/>
    </row>
    <row r="629" spans="3:8" ht="17.25" thickBot="1" x14ac:dyDescent="0.3">
      <c r="C629" s="49" t="s">
        <v>61</v>
      </c>
      <c r="D629" s="50">
        <f>+D618</f>
        <v>18</v>
      </c>
      <c r="E629" s="50"/>
      <c r="F629" s="50"/>
      <c r="G629" s="50"/>
      <c r="H629" s="51"/>
    </row>
    <row r="630" spans="3:8" ht="18.75" x14ac:dyDescent="0.3">
      <c r="C630" s="26" t="s">
        <v>56</v>
      </c>
      <c r="D630" s="116" t="str">
        <f>+D18</f>
        <v/>
      </c>
      <c r="E630" s="117"/>
      <c r="F630" s="117"/>
      <c r="G630" s="118"/>
      <c r="H630" s="53"/>
    </row>
    <row r="631" spans="3:8" ht="19.5" thickBot="1" x14ac:dyDescent="0.35">
      <c r="C631" s="26" t="s">
        <v>42</v>
      </c>
      <c r="D631" s="149" t="str">
        <f>IF(D620="","",D620)</f>
        <v/>
      </c>
      <c r="E631" s="150"/>
      <c r="F631" s="28" t="s">
        <v>43</v>
      </c>
      <c r="G631" s="46" t="str">
        <f>IF(G620="","",G620)</f>
        <v/>
      </c>
      <c r="H631" s="27"/>
    </row>
    <row r="632" spans="3:8" ht="17.25" thickBot="1" x14ac:dyDescent="0.3">
      <c r="C632" s="141" t="s">
        <v>46</v>
      </c>
      <c r="D632" s="142"/>
      <c r="E632" s="142"/>
      <c r="F632" s="142"/>
      <c r="G632" s="142"/>
      <c r="H632" s="143"/>
    </row>
    <row r="633" spans="3:8" ht="18.75" x14ac:dyDescent="0.25">
      <c r="C633" s="54" t="s">
        <v>47</v>
      </c>
      <c r="D633" s="97"/>
      <c r="E633" s="97"/>
      <c r="F633" s="97"/>
      <c r="G633" s="97"/>
      <c r="H633" s="55"/>
    </row>
    <row r="634" spans="3:8" ht="18.75" x14ac:dyDescent="0.3">
      <c r="C634" s="56" t="s">
        <v>51</v>
      </c>
      <c r="D634" s="145"/>
      <c r="E634" s="146"/>
      <c r="F634" s="146"/>
      <c r="G634" s="147"/>
      <c r="H634" s="57" t="s">
        <v>45</v>
      </c>
    </row>
    <row r="635" spans="3:8" ht="19.5" thickBot="1" x14ac:dyDescent="0.3">
      <c r="C635" s="58" t="s">
        <v>50</v>
      </c>
      <c r="D635" s="148"/>
      <c r="E635" s="148"/>
      <c r="F635" s="148"/>
      <c r="G635" s="148"/>
      <c r="H635" s="59"/>
    </row>
    <row r="636" spans="3:8" hidden="1" x14ac:dyDescent="0.25">
      <c r="C636" s="14" t="s">
        <v>58</v>
      </c>
      <c r="D636" s="60">
        <f>+D635*D634</f>
        <v>0</v>
      </c>
    </row>
    <row r="638" spans="3:8" ht="15.75" thickBot="1" x14ac:dyDescent="0.3">
      <c r="C638" s="20"/>
      <c r="D638" s="20"/>
      <c r="E638" s="20"/>
      <c r="F638" s="20"/>
      <c r="G638" s="20"/>
      <c r="H638" s="20"/>
    </row>
    <row r="639" spans="3:8" ht="17.25" thickBot="1" x14ac:dyDescent="0.3">
      <c r="C639" s="151" t="s">
        <v>52</v>
      </c>
      <c r="D639" s="152"/>
      <c r="E639" s="152"/>
      <c r="F639" s="152"/>
      <c r="G639" s="152"/>
      <c r="H639" s="153"/>
    </row>
    <row r="640" spans="3:8" ht="17.25" thickBot="1" x14ac:dyDescent="0.3">
      <c r="C640" s="49" t="s">
        <v>61</v>
      </c>
      <c r="D640" s="50">
        <f>+D618</f>
        <v>18</v>
      </c>
      <c r="E640" s="50"/>
      <c r="F640" s="50"/>
      <c r="G640" s="50"/>
      <c r="H640" s="51"/>
    </row>
    <row r="641" spans="3:11" ht="18.75" x14ac:dyDescent="0.3">
      <c r="C641" s="26" t="s">
        <v>57</v>
      </c>
      <c r="D641" s="116" t="str">
        <f>+D29</f>
        <v/>
      </c>
      <c r="E641" s="117"/>
      <c r="F641" s="117"/>
      <c r="G641" s="118"/>
      <c r="H641" s="53"/>
    </row>
    <row r="642" spans="3:11" ht="19.5" thickBot="1" x14ac:dyDescent="0.35">
      <c r="C642" s="26" t="s">
        <v>42</v>
      </c>
      <c r="D642" s="149" t="str">
        <f>+D631</f>
        <v/>
      </c>
      <c r="E642" s="150"/>
      <c r="F642" s="28" t="s">
        <v>43</v>
      </c>
      <c r="G642" s="46" t="str">
        <f>+G631</f>
        <v/>
      </c>
      <c r="H642" s="27"/>
    </row>
    <row r="643" spans="3:11" ht="17.25" thickBot="1" x14ac:dyDescent="0.3">
      <c r="C643" s="141" t="s">
        <v>46</v>
      </c>
      <c r="D643" s="142"/>
      <c r="E643" s="142"/>
      <c r="F643" s="142"/>
      <c r="G643" s="142"/>
      <c r="H643" s="143"/>
    </row>
    <row r="644" spans="3:11" ht="18.75" x14ac:dyDescent="0.25">
      <c r="C644" s="54" t="s">
        <v>47</v>
      </c>
      <c r="D644" s="97"/>
      <c r="E644" s="97"/>
      <c r="F644" s="97"/>
      <c r="G644" s="97"/>
      <c r="H644" s="55"/>
    </row>
    <row r="645" spans="3:11" ht="18.75" x14ac:dyDescent="0.3">
      <c r="C645" s="56" t="s">
        <v>51</v>
      </c>
      <c r="D645" s="145"/>
      <c r="E645" s="146"/>
      <c r="F645" s="146"/>
      <c r="G645" s="147"/>
      <c r="H645" s="57" t="s">
        <v>45</v>
      </c>
    </row>
    <row r="646" spans="3:11" ht="19.5" thickBot="1" x14ac:dyDescent="0.3">
      <c r="C646" s="58" t="s">
        <v>50</v>
      </c>
      <c r="D646" s="148"/>
      <c r="E646" s="148"/>
      <c r="F646" s="148"/>
      <c r="G646" s="148"/>
      <c r="H646" s="59"/>
    </row>
    <row r="647" spans="3:11" hidden="1" x14ac:dyDescent="0.25">
      <c r="C647" s="14" t="s">
        <v>58</v>
      </c>
      <c r="D647" s="60">
        <f>+D646*D645</f>
        <v>0</v>
      </c>
    </row>
    <row r="649" spans="3:11" ht="15.75" thickBot="1" x14ac:dyDescent="0.3"/>
    <row r="650" spans="3:11" ht="19.5" thickBot="1" x14ac:dyDescent="0.35">
      <c r="C650" s="106" t="s">
        <v>78</v>
      </c>
      <c r="D650" s="107"/>
      <c r="E650" s="107"/>
      <c r="F650" s="107"/>
      <c r="G650" s="107"/>
      <c r="H650" s="108"/>
    </row>
    <row r="652" spans="3:11" s="20" customFormat="1" ht="15.75" thickBot="1" x14ac:dyDescent="0.3">
      <c r="K652" s="69"/>
    </row>
    <row r="653" spans="3:11" ht="17.25" thickBot="1" x14ac:dyDescent="0.3">
      <c r="C653" s="151" t="s">
        <v>52</v>
      </c>
      <c r="D653" s="152"/>
      <c r="E653" s="152"/>
      <c r="F653" s="152"/>
      <c r="G653" s="152"/>
      <c r="H653" s="153"/>
    </row>
    <row r="654" spans="3:11" ht="17.25" thickBot="1" x14ac:dyDescent="0.3">
      <c r="C654" s="49" t="s">
        <v>61</v>
      </c>
      <c r="D654" s="9">
        <v>19</v>
      </c>
      <c r="E654" s="50"/>
      <c r="F654" s="50"/>
      <c r="G654" s="50"/>
      <c r="H654" s="51"/>
    </row>
    <row r="655" spans="3:11" ht="18.75" x14ac:dyDescent="0.3">
      <c r="C655" s="26" t="s">
        <v>55</v>
      </c>
      <c r="D655" s="92" t="str">
        <f>+D7</f>
        <v/>
      </c>
      <c r="E655" s="93"/>
      <c r="F655" s="93"/>
      <c r="G655" s="94"/>
      <c r="H655" s="53"/>
    </row>
    <row r="656" spans="3:11" ht="19.5" thickBot="1" x14ac:dyDescent="0.35">
      <c r="C656" s="26" t="s">
        <v>42</v>
      </c>
      <c r="D656" s="135" t="str">
        <f>IF('verificación F-22'!D558="","",'verificación F-22'!D558)</f>
        <v/>
      </c>
      <c r="E656" s="136"/>
      <c r="F656" s="77" t="s">
        <v>43</v>
      </c>
      <c r="G656" s="78" t="str">
        <f>IF('verificación F-22'!G558="","",'verificación F-22'!G558)</f>
        <v/>
      </c>
      <c r="H656" s="27"/>
    </row>
    <row r="657" spans="3:11" ht="17.25" thickBot="1" x14ac:dyDescent="0.3">
      <c r="C657" s="141" t="s">
        <v>46</v>
      </c>
      <c r="D657" s="142"/>
      <c r="E657" s="142"/>
      <c r="F657" s="142"/>
      <c r="G657" s="142"/>
      <c r="H657" s="143"/>
    </row>
    <row r="658" spans="3:11" ht="18.75" x14ac:dyDescent="0.25">
      <c r="C658" s="54" t="s">
        <v>47</v>
      </c>
      <c r="D658" s="97"/>
      <c r="E658" s="97"/>
      <c r="F658" s="97"/>
      <c r="G658" s="97"/>
      <c r="H658" s="55"/>
    </row>
    <row r="659" spans="3:11" ht="18.75" x14ac:dyDescent="0.3">
      <c r="C659" s="56" t="s">
        <v>51</v>
      </c>
      <c r="D659" s="145"/>
      <c r="E659" s="146"/>
      <c r="F659" s="146"/>
      <c r="G659" s="147"/>
      <c r="H659" s="57" t="s">
        <v>45</v>
      </c>
      <c r="I659" s="32"/>
      <c r="K659" s="70"/>
    </row>
    <row r="660" spans="3:11" ht="19.5" thickBot="1" x14ac:dyDescent="0.3">
      <c r="C660" s="58" t="s">
        <v>50</v>
      </c>
      <c r="D660" s="148"/>
      <c r="E660" s="148"/>
      <c r="F660" s="148"/>
      <c r="G660" s="148"/>
      <c r="H660" s="59"/>
    </row>
    <row r="661" spans="3:11" hidden="1" x14ac:dyDescent="0.25">
      <c r="C661" s="14" t="s">
        <v>58</v>
      </c>
      <c r="D661" s="60">
        <f>+D660*D659</f>
        <v>0</v>
      </c>
    </row>
    <row r="663" spans="3:11" s="20" customFormat="1" ht="15.75" thickBot="1" x14ac:dyDescent="0.3">
      <c r="K663" s="69"/>
    </row>
    <row r="664" spans="3:11" ht="17.25" thickBot="1" x14ac:dyDescent="0.3">
      <c r="C664" s="151" t="s">
        <v>52</v>
      </c>
      <c r="D664" s="152"/>
      <c r="E664" s="152"/>
      <c r="F664" s="152"/>
      <c r="G664" s="152"/>
      <c r="H664" s="153"/>
    </row>
    <row r="665" spans="3:11" ht="17.25" thickBot="1" x14ac:dyDescent="0.3">
      <c r="C665" s="49" t="s">
        <v>61</v>
      </c>
      <c r="D665" s="50">
        <f>+D654</f>
        <v>19</v>
      </c>
      <c r="E665" s="50"/>
      <c r="F665" s="50"/>
      <c r="G665" s="50"/>
      <c r="H665" s="51"/>
    </row>
    <row r="666" spans="3:11" ht="18.75" x14ac:dyDescent="0.3">
      <c r="C666" s="26" t="s">
        <v>56</v>
      </c>
      <c r="D666" s="92" t="str">
        <f>D18</f>
        <v/>
      </c>
      <c r="E666" s="93"/>
      <c r="F666" s="93"/>
      <c r="G666" s="94"/>
      <c r="H666" s="53"/>
    </row>
    <row r="667" spans="3:11" ht="19.5" thickBot="1" x14ac:dyDescent="0.35">
      <c r="C667" s="26" t="s">
        <v>42</v>
      </c>
      <c r="D667" s="71" t="str">
        <f>IF(D656="","",D656)</f>
        <v/>
      </c>
      <c r="E667" s="64"/>
      <c r="F667" s="28" t="s">
        <v>43</v>
      </c>
      <c r="G667" s="46" t="str">
        <f>IF(G656="","",G656)</f>
        <v/>
      </c>
      <c r="H667" s="27"/>
    </row>
    <row r="668" spans="3:11" ht="17.25" thickBot="1" x14ac:dyDescent="0.3">
      <c r="C668" s="141" t="s">
        <v>46</v>
      </c>
      <c r="D668" s="142"/>
      <c r="E668" s="142"/>
      <c r="F668" s="142"/>
      <c r="G668" s="142"/>
      <c r="H668" s="143"/>
    </row>
    <row r="669" spans="3:11" ht="18.75" x14ac:dyDescent="0.25">
      <c r="C669" s="54" t="s">
        <v>47</v>
      </c>
      <c r="D669" s="97"/>
      <c r="E669" s="97"/>
      <c r="F669" s="97"/>
      <c r="G669" s="97"/>
      <c r="H669" s="55"/>
    </row>
    <row r="670" spans="3:11" ht="18.75" x14ac:dyDescent="0.3">
      <c r="C670" s="56" t="s">
        <v>51</v>
      </c>
      <c r="D670" s="145"/>
      <c r="E670" s="146"/>
      <c r="F670" s="146"/>
      <c r="G670" s="147"/>
      <c r="H670" s="57" t="s">
        <v>45</v>
      </c>
      <c r="I670" s="32"/>
      <c r="K670" s="70"/>
    </row>
    <row r="671" spans="3:11" ht="19.5" thickBot="1" x14ac:dyDescent="0.3">
      <c r="C671" s="58" t="s">
        <v>50</v>
      </c>
      <c r="D671" s="148"/>
      <c r="E671" s="148"/>
      <c r="F671" s="148"/>
      <c r="G671" s="148"/>
      <c r="H671" s="59"/>
    </row>
    <row r="672" spans="3:11" hidden="1" x14ac:dyDescent="0.25">
      <c r="C672" s="14" t="s">
        <v>58</v>
      </c>
      <c r="D672" s="60">
        <f>+D671*D670</f>
        <v>0</v>
      </c>
    </row>
    <row r="674" spans="3:11" s="20" customFormat="1" ht="15.75" thickBot="1" x14ac:dyDescent="0.3">
      <c r="K674" s="69"/>
    </row>
    <row r="675" spans="3:11" ht="17.25" thickBot="1" x14ac:dyDescent="0.3">
      <c r="C675" s="151" t="s">
        <v>52</v>
      </c>
      <c r="D675" s="152"/>
      <c r="E675" s="152"/>
      <c r="F675" s="152"/>
      <c r="G675" s="152"/>
      <c r="H675" s="153"/>
    </row>
    <row r="676" spans="3:11" ht="17.25" thickBot="1" x14ac:dyDescent="0.3">
      <c r="C676" s="49" t="s">
        <v>61</v>
      </c>
      <c r="D676" s="50">
        <f>+D665</f>
        <v>19</v>
      </c>
      <c r="E676" s="50"/>
      <c r="F676" s="50"/>
      <c r="G676" s="50"/>
      <c r="H676" s="51"/>
    </row>
    <row r="677" spans="3:11" ht="18.75" x14ac:dyDescent="0.3">
      <c r="C677" s="26" t="s">
        <v>57</v>
      </c>
      <c r="D677" s="116" t="str">
        <f>+D29</f>
        <v/>
      </c>
      <c r="E677" s="117"/>
      <c r="F677" s="117"/>
      <c r="G677" s="118"/>
      <c r="H677" s="53"/>
    </row>
    <row r="678" spans="3:11" ht="19.5" thickBot="1" x14ac:dyDescent="0.35">
      <c r="C678" s="26" t="s">
        <v>42</v>
      </c>
      <c r="D678" s="149" t="str">
        <f>+D667</f>
        <v/>
      </c>
      <c r="E678" s="150"/>
      <c r="F678" s="28" t="s">
        <v>43</v>
      </c>
      <c r="G678" s="46" t="str">
        <f>+G667</f>
        <v/>
      </c>
      <c r="H678" s="27"/>
    </row>
    <row r="679" spans="3:11" ht="17.25" thickBot="1" x14ac:dyDescent="0.3">
      <c r="C679" s="141" t="s">
        <v>46</v>
      </c>
      <c r="D679" s="142"/>
      <c r="E679" s="142"/>
      <c r="F679" s="142"/>
      <c r="G679" s="142"/>
      <c r="H679" s="143"/>
    </row>
    <row r="680" spans="3:11" ht="18.75" x14ac:dyDescent="0.25">
      <c r="C680" s="54" t="s">
        <v>47</v>
      </c>
      <c r="D680" s="97"/>
      <c r="E680" s="97"/>
      <c r="F680" s="97"/>
      <c r="G680" s="97"/>
      <c r="H680" s="55"/>
    </row>
    <row r="681" spans="3:11" ht="18.75" x14ac:dyDescent="0.3">
      <c r="C681" s="56" t="s">
        <v>51</v>
      </c>
      <c r="D681" s="145"/>
      <c r="E681" s="146"/>
      <c r="F681" s="146"/>
      <c r="G681" s="147"/>
      <c r="H681" s="57" t="s">
        <v>45</v>
      </c>
      <c r="I681" s="32"/>
      <c r="K681" s="70"/>
    </row>
    <row r="682" spans="3:11" ht="19.5" thickBot="1" x14ac:dyDescent="0.3">
      <c r="C682" s="58" t="s">
        <v>50</v>
      </c>
      <c r="D682" s="148"/>
      <c r="E682" s="148"/>
      <c r="F682" s="148"/>
      <c r="G682" s="148"/>
      <c r="H682" s="59"/>
    </row>
    <row r="683" spans="3:11" hidden="1" x14ac:dyDescent="0.25">
      <c r="C683" s="14" t="s">
        <v>58</v>
      </c>
      <c r="D683" s="60">
        <f>+D682*D681</f>
        <v>0</v>
      </c>
    </row>
    <row r="685" spans="3:11" ht="15.75" thickBot="1" x14ac:dyDescent="0.3"/>
    <row r="686" spans="3:11" ht="19.5" thickBot="1" x14ac:dyDescent="0.35">
      <c r="C686" s="106" t="s">
        <v>79</v>
      </c>
      <c r="D686" s="107"/>
      <c r="E686" s="107"/>
      <c r="F686" s="107"/>
      <c r="G686" s="107"/>
      <c r="H686" s="108"/>
    </row>
    <row r="688" spans="3:11" ht="15.75" thickBot="1" x14ac:dyDescent="0.3">
      <c r="C688" s="20"/>
      <c r="D688" s="20"/>
      <c r="E688" s="20"/>
      <c r="F688" s="20"/>
      <c r="G688" s="20"/>
      <c r="H688" s="20"/>
    </row>
    <row r="689" spans="3:8" ht="17.25" thickBot="1" x14ac:dyDescent="0.3">
      <c r="C689" s="151" t="s">
        <v>52</v>
      </c>
      <c r="D689" s="152"/>
      <c r="E689" s="152"/>
      <c r="F689" s="152"/>
      <c r="G689" s="152"/>
      <c r="H689" s="153"/>
    </row>
    <row r="690" spans="3:8" ht="17.25" thickBot="1" x14ac:dyDescent="0.3">
      <c r="C690" s="49" t="s">
        <v>61</v>
      </c>
      <c r="D690" s="9">
        <v>20</v>
      </c>
      <c r="E690" s="50"/>
      <c r="F690" s="50"/>
      <c r="G690" s="50"/>
      <c r="H690" s="51"/>
    </row>
    <row r="691" spans="3:8" ht="18.75" x14ac:dyDescent="0.3">
      <c r="C691" s="26" t="s">
        <v>55</v>
      </c>
      <c r="D691" s="116" t="str">
        <f>+D7</f>
        <v/>
      </c>
      <c r="E691" s="117"/>
      <c r="F691" s="117"/>
      <c r="G691" s="118"/>
      <c r="H691" s="53"/>
    </row>
    <row r="692" spans="3:8" ht="19.5" thickBot="1" x14ac:dyDescent="0.35">
      <c r="C692" s="26" t="s">
        <v>42</v>
      </c>
      <c r="D692" s="135" t="str">
        <f>IF('verificación F-22'!D587="","",'verificación F-22'!D587)</f>
        <v/>
      </c>
      <c r="E692" s="136"/>
      <c r="F692" s="77" t="s">
        <v>43</v>
      </c>
      <c r="G692" s="78" t="str">
        <f>IF('verificación F-22'!G587="","",'verificación F-22'!G587)</f>
        <v/>
      </c>
      <c r="H692" s="27"/>
    </row>
    <row r="693" spans="3:8" ht="17.25" thickBot="1" x14ac:dyDescent="0.3">
      <c r="C693" s="141" t="s">
        <v>46</v>
      </c>
      <c r="D693" s="142"/>
      <c r="E693" s="142"/>
      <c r="F693" s="142"/>
      <c r="G693" s="142"/>
      <c r="H693" s="143"/>
    </row>
    <row r="694" spans="3:8" ht="18.75" x14ac:dyDescent="0.25">
      <c r="C694" s="54" t="s">
        <v>47</v>
      </c>
      <c r="D694" s="97"/>
      <c r="E694" s="97"/>
      <c r="F694" s="97"/>
      <c r="G694" s="97"/>
      <c r="H694" s="55"/>
    </row>
    <row r="695" spans="3:8" ht="18.75" x14ac:dyDescent="0.3">
      <c r="C695" s="56" t="s">
        <v>51</v>
      </c>
      <c r="D695" s="145"/>
      <c r="E695" s="146"/>
      <c r="F695" s="146"/>
      <c r="G695" s="147"/>
      <c r="H695" s="57" t="s">
        <v>45</v>
      </c>
    </row>
    <row r="696" spans="3:8" ht="19.5" thickBot="1" x14ac:dyDescent="0.3">
      <c r="C696" s="58" t="s">
        <v>50</v>
      </c>
      <c r="D696" s="148"/>
      <c r="E696" s="148"/>
      <c r="F696" s="148"/>
      <c r="G696" s="148"/>
      <c r="H696" s="59"/>
    </row>
    <row r="697" spans="3:8" hidden="1" x14ac:dyDescent="0.25">
      <c r="C697" s="14" t="s">
        <v>58</v>
      </c>
      <c r="D697" s="60">
        <f>+D696*D695</f>
        <v>0</v>
      </c>
    </row>
    <row r="699" spans="3:8" ht="15.75" thickBot="1" x14ac:dyDescent="0.3">
      <c r="C699" s="20"/>
      <c r="D699" s="20"/>
      <c r="E699" s="20"/>
      <c r="F699" s="20"/>
      <c r="G699" s="20"/>
      <c r="H699" s="20"/>
    </row>
    <row r="700" spans="3:8" ht="17.25" thickBot="1" x14ac:dyDescent="0.3">
      <c r="C700" s="151" t="s">
        <v>52</v>
      </c>
      <c r="D700" s="152"/>
      <c r="E700" s="152"/>
      <c r="F700" s="152"/>
      <c r="G700" s="152"/>
      <c r="H700" s="153"/>
    </row>
    <row r="701" spans="3:8" ht="17.25" thickBot="1" x14ac:dyDescent="0.3">
      <c r="C701" s="49" t="s">
        <v>61</v>
      </c>
      <c r="D701" s="50">
        <f>+D690</f>
        <v>20</v>
      </c>
      <c r="E701" s="50"/>
      <c r="F701" s="50"/>
      <c r="G701" s="50"/>
      <c r="H701" s="51"/>
    </row>
    <row r="702" spans="3:8" ht="18.75" x14ac:dyDescent="0.3">
      <c r="C702" s="26" t="s">
        <v>56</v>
      </c>
      <c r="D702" s="116" t="str">
        <f>+D18</f>
        <v/>
      </c>
      <c r="E702" s="117"/>
      <c r="F702" s="117"/>
      <c r="G702" s="118"/>
      <c r="H702" s="53"/>
    </row>
    <row r="703" spans="3:8" ht="19.5" thickBot="1" x14ac:dyDescent="0.35">
      <c r="C703" s="26" t="s">
        <v>42</v>
      </c>
      <c r="D703" s="149" t="str">
        <f>IF(D692="","",D692)</f>
        <v/>
      </c>
      <c r="E703" s="150"/>
      <c r="F703" s="28" t="s">
        <v>43</v>
      </c>
      <c r="G703" s="46" t="str">
        <f>IF(G692="","",G692)</f>
        <v/>
      </c>
      <c r="H703" s="27"/>
    </row>
    <row r="704" spans="3:8" ht="17.25" thickBot="1" x14ac:dyDescent="0.3">
      <c r="C704" s="141" t="s">
        <v>46</v>
      </c>
      <c r="D704" s="142"/>
      <c r="E704" s="142"/>
      <c r="F704" s="142"/>
      <c r="G704" s="142"/>
      <c r="H704" s="143"/>
    </row>
    <row r="705" spans="3:8" ht="18.75" x14ac:dyDescent="0.25">
      <c r="C705" s="54" t="s">
        <v>47</v>
      </c>
      <c r="D705" s="97"/>
      <c r="E705" s="97"/>
      <c r="F705" s="97"/>
      <c r="G705" s="97"/>
      <c r="H705" s="55"/>
    </row>
    <row r="706" spans="3:8" ht="18.75" x14ac:dyDescent="0.3">
      <c r="C706" s="56" t="s">
        <v>51</v>
      </c>
      <c r="D706" s="145"/>
      <c r="E706" s="146"/>
      <c r="F706" s="146"/>
      <c r="G706" s="147"/>
      <c r="H706" s="57" t="s">
        <v>45</v>
      </c>
    </row>
    <row r="707" spans="3:8" ht="19.5" thickBot="1" x14ac:dyDescent="0.3">
      <c r="C707" s="58" t="s">
        <v>50</v>
      </c>
      <c r="D707" s="148"/>
      <c r="E707" s="148"/>
      <c r="F707" s="148"/>
      <c r="G707" s="148"/>
      <c r="H707" s="59"/>
    </row>
    <row r="708" spans="3:8" hidden="1" x14ac:dyDescent="0.25">
      <c r="C708" s="14" t="s">
        <v>58</v>
      </c>
      <c r="D708" s="60">
        <f>+D707*D706</f>
        <v>0</v>
      </c>
    </row>
    <row r="710" spans="3:8" ht="15.75" thickBot="1" x14ac:dyDescent="0.3">
      <c r="C710" s="20"/>
      <c r="D710" s="20"/>
      <c r="E710" s="20"/>
      <c r="F710" s="20"/>
      <c r="G710" s="20"/>
      <c r="H710" s="20"/>
    </row>
    <row r="711" spans="3:8" ht="17.25" thickBot="1" x14ac:dyDescent="0.3">
      <c r="C711" s="99" t="s">
        <v>52</v>
      </c>
      <c r="D711" s="100"/>
      <c r="E711" s="100"/>
      <c r="F711" s="100"/>
      <c r="G711" s="100"/>
      <c r="H711" s="101"/>
    </row>
    <row r="712" spans="3:8" ht="17.25" thickBot="1" x14ac:dyDescent="0.3">
      <c r="C712" s="49" t="s">
        <v>61</v>
      </c>
      <c r="D712" s="50">
        <f>+D701</f>
        <v>20</v>
      </c>
      <c r="E712" s="50"/>
      <c r="F712" s="50"/>
      <c r="G712" s="50"/>
      <c r="H712" s="51"/>
    </row>
    <row r="713" spans="3:8" ht="18.75" x14ac:dyDescent="0.3">
      <c r="C713" s="26" t="s">
        <v>57</v>
      </c>
      <c r="D713" s="116" t="str">
        <f>+D29</f>
        <v/>
      </c>
      <c r="E713" s="117"/>
      <c r="F713" s="117"/>
      <c r="G713" s="118"/>
      <c r="H713" s="53"/>
    </row>
    <row r="714" spans="3:8" ht="19.5" thickBot="1" x14ac:dyDescent="0.35">
      <c r="C714" s="26" t="s">
        <v>42</v>
      </c>
      <c r="D714" s="149" t="str">
        <f>+D703</f>
        <v/>
      </c>
      <c r="E714" s="150"/>
      <c r="F714" s="28" t="s">
        <v>43</v>
      </c>
      <c r="G714" s="46" t="str">
        <f>+G703</f>
        <v/>
      </c>
      <c r="H714" s="27"/>
    </row>
    <row r="715" spans="3:8" ht="17.25" thickBot="1" x14ac:dyDescent="0.3">
      <c r="C715" s="141" t="s">
        <v>46</v>
      </c>
      <c r="D715" s="142"/>
      <c r="E715" s="142"/>
      <c r="F715" s="142"/>
      <c r="G715" s="142"/>
      <c r="H715" s="143"/>
    </row>
    <row r="716" spans="3:8" ht="18.75" x14ac:dyDescent="0.25">
      <c r="C716" s="54" t="s">
        <v>47</v>
      </c>
      <c r="D716" s="97"/>
      <c r="E716" s="97"/>
      <c r="F716" s="97"/>
      <c r="G716" s="97"/>
      <c r="H716" s="55"/>
    </row>
    <row r="717" spans="3:8" ht="18.75" x14ac:dyDescent="0.3">
      <c r="C717" s="56" t="s">
        <v>51</v>
      </c>
      <c r="D717" s="145"/>
      <c r="E717" s="146"/>
      <c r="F717" s="146"/>
      <c r="G717" s="147"/>
      <c r="H717" s="57" t="s">
        <v>45</v>
      </c>
    </row>
    <row r="718" spans="3:8" ht="19.5" thickBot="1" x14ac:dyDescent="0.3">
      <c r="C718" s="58" t="s">
        <v>50</v>
      </c>
      <c r="D718" s="148"/>
      <c r="E718" s="148"/>
      <c r="F718" s="148"/>
      <c r="G718" s="148"/>
      <c r="H718" s="59"/>
    </row>
    <row r="719" spans="3:8" hidden="1" x14ac:dyDescent="0.25">
      <c r="C719" s="68" t="s">
        <v>58</v>
      </c>
      <c r="D719" s="60">
        <f>+D718*D717</f>
        <v>0</v>
      </c>
    </row>
  </sheetData>
  <sheetProtection algorithmName="SHA-512" hashValue="79aS+/CE91yulTJmQLlCP8IheOqLUyVzASFyMrWRTNwhrqnU446Oa1iLJZpzIvWmBamzZ3V0vCl9a6lTxGc8jw==" saltValue="6vhKDRkOvQBTmMwkKXmglQ==" spinCount="100000" sheet="1" objects="1" scenarios="1"/>
  <mergeCells count="434">
    <mergeCell ref="D10:G10"/>
    <mergeCell ref="D11:G11"/>
    <mergeCell ref="D12:G12"/>
    <mergeCell ref="D18:G18"/>
    <mergeCell ref="C27:H27"/>
    <mergeCell ref="C2:H2"/>
    <mergeCell ref="C5:H5"/>
    <mergeCell ref="D7:G7"/>
    <mergeCell ref="D8:E8"/>
    <mergeCell ref="C9:H9"/>
    <mergeCell ref="C16:H16"/>
    <mergeCell ref="C20:H20"/>
    <mergeCell ref="D21:G21"/>
    <mergeCell ref="D23:G23"/>
    <mergeCell ref="D22:G22"/>
    <mergeCell ref="D54:G54"/>
    <mergeCell ref="D46:G46"/>
    <mergeCell ref="D48:G48"/>
    <mergeCell ref="D47:G47"/>
    <mergeCell ref="C52:H52"/>
    <mergeCell ref="D33:G33"/>
    <mergeCell ref="D29:G29"/>
    <mergeCell ref="C31:H31"/>
    <mergeCell ref="D32:G32"/>
    <mergeCell ref="D30:E30"/>
    <mergeCell ref="D34:G34"/>
    <mergeCell ref="C38:H38"/>
    <mergeCell ref="C41:H41"/>
    <mergeCell ref="D44:E44"/>
    <mergeCell ref="C45:H45"/>
    <mergeCell ref="D43:G43"/>
    <mergeCell ref="D65:G65"/>
    <mergeCell ref="D66:E66"/>
    <mergeCell ref="C67:H67"/>
    <mergeCell ref="D68:G68"/>
    <mergeCell ref="D70:G70"/>
    <mergeCell ref="D69:G69"/>
    <mergeCell ref="D55:E55"/>
    <mergeCell ref="C56:H56"/>
    <mergeCell ref="D57:G57"/>
    <mergeCell ref="D59:G59"/>
    <mergeCell ref="D58:G58"/>
    <mergeCell ref="C63:H63"/>
    <mergeCell ref="D93:G93"/>
    <mergeCell ref="D95:G95"/>
    <mergeCell ref="D94:G94"/>
    <mergeCell ref="C99:H99"/>
    <mergeCell ref="D101:G101"/>
    <mergeCell ref="D102:E102"/>
    <mergeCell ref="C92:H92"/>
    <mergeCell ref="C74:H74"/>
    <mergeCell ref="C77:H77"/>
    <mergeCell ref="D79:G79"/>
    <mergeCell ref="D80:E80"/>
    <mergeCell ref="C81:H81"/>
    <mergeCell ref="D82:G82"/>
    <mergeCell ref="D84:G84"/>
    <mergeCell ref="D83:G83"/>
    <mergeCell ref="C88:H88"/>
    <mergeCell ref="D90:G90"/>
    <mergeCell ref="D91:E91"/>
    <mergeCell ref="C110:H110"/>
    <mergeCell ref="C113:H113"/>
    <mergeCell ref="D115:G115"/>
    <mergeCell ref="D116:E116"/>
    <mergeCell ref="C117:H117"/>
    <mergeCell ref="C103:H103"/>
    <mergeCell ref="D104:G104"/>
    <mergeCell ref="D106:G106"/>
    <mergeCell ref="D105:G105"/>
    <mergeCell ref="C128:H128"/>
    <mergeCell ref="D129:G129"/>
    <mergeCell ref="D130:G130"/>
    <mergeCell ref="D131:G131"/>
    <mergeCell ref="C135:H135"/>
    <mergeCell ref="D118:G118"/>
    <mergeCell ref="D119:G119"/>
    <mergeCell ref="D120:G120"/>
    <mergeCell ref="C124:H124"/>
    <mergeCell ref="D126:G126"/>
    <mergeCell ref="D142:G142"/>
    <mergeCell ref="C146:H146"/>
    <mergeCell ref="C149:H149"/>
    <mergeCell ref="D151:G151"/>
    <mergeCell ref="D152:E152"/>
    <mergeCell ref="D137:G137"/>
    <mergeCell ref="D138:E138"/>
    <mergeCell ref="C139:H139"/>
    <mergeCell ref="D140:G140"/>
    <mergeCell ref="D141:G141"/>
    <mergeCell ref="D162:G162"/>
    <mergeCell ref="D163:E163"/>
    <mergeCell ref="C164:H164"/>
    <mergeCell ref="D165:G165"/>
    <mergeCell ref="D166:G166"/>
    <mergeCell ref="C153:H153"/>
    <mergeCell ref="D154:G154"/>
    <mergeCell ref="D155:G155"/>
    <mergeCell ref="D156:G156"/>
    <mergeCell ref="C160:H160"/>
    <mergeCell ref="D176:G176"/>
    <mergeCell ref="D177:G177"/>
    <mergeCell ref="D178:G178"/>
    <mergeCell ref="C182:H182"/>
    <mergeCell ref="C185:H185"/>
    <mergeCell ref="D167:G167"/>
    <mergeCell ref="C171:H171"/>
    <mergeCell ref="D173:G173"/>
    <mergeCell ref="D174:E174"/>
    <mergeCell ref="C175:H175"/>
    <mergeCell ref="D192:G192"/>
    <mergeCell ref="C196:H196"/>
    <mergeCell ref="D198:G198"/>
    <mergeCell ref="D199:E199"/>
    <mergeCell ref="C200:H200"/>
    <mergeCell ref="D187:G187"/>
    <mergeCell ref="D188:E188"/>
    <mergeCell ref="C189:H189"/>
    <mergeCell ref="D190:G190"/>
    <mergeCell ref="D191:G191"/>
    <mergeCell ref="D210:E210"/>
    <mergeCell ref="C211:H211"/>
    <mergeCell ref="D212:G212"/>
    <mergeCell ref="D213:G213"/>
    <mergeCell ref="D214:G214"/>
    <mergeCell ref="D201:G201"/>
    <mergeCell ref="D202:G202"/>
    <mergeCell ref="D203:G203"/>
    <mergeCell ref="C207:H207"/>
    <mergeCell ref="D209:G209"/>
    <mergeCell ref="D226:G226"/>
    <mergeCell ref="D227:G227"/>
    <mergeCell ref="D228:G228"/>
    <mergeCell ref="C232:H232"/>
    <mergeCell ref="D234:G234"/>
    <mergeCell ref="C218:H218"/>
    <mergeCell ref="C221:H221"/>
    <mergeCell ref="D223:G223"/>
    <mergeCell ref="D224:E224"/>
    <mergeCell ref="C225:H225"/>
    <mergeCell ref="D245:G245"/>
    <mergeCell ref="D246:E246"/>
    <mergeCell ref="C247:H247"/>
    <mergeCell ref="D248:G248"/>
    <mergeCell ref="D249:G249"/>
    <mergeCell ref="C236:H236"/>
    <mergeCell ref="D237:G237"/>
    <mergeCell ref="D238:G238"/>
    <mergeCell ref="D239:G239"/>
    <mergeCell ref="C243:H243"/>
    <mergeCell ref="C261:H261"/>
    <mergeCell ref="D262:G262"/>
    <mergeCell ref="D263:G263"/>
    <mergeCell ref="D264:G264"/>
    <mergeCell ref="C268:H268"/>
    <mergeCell ref="D250:G250"/>
    <mergeCell ref="C254:H254"/>
    <mergeCell ref="C257:H257"/>
    <mergeCell ref="D259:G259"/>
    <mergeCell ref="D260:E260"/>
    <mergeCell ref="D275:G275"/>
    <mergeCell ref="C279:H279"/>
    <mergeCell ref="D281:G281"/>
    <mergeCell ref="D282:E282"/>
    <mergeCell ref="C283:H283"/>
    <mergeCell ref="D270:G270"/>
    <mergeCell ref="D271:E271"/>
    <mergeCell ref="C272:H272"/>
    <mergeCell ref="D273:G273"/>
    <mergeCell ref="D274:G274"/>
    <mergeCell ref="D295:G295"/>
    <mergeCell ref="D296:E296"/>
    <mergeCell ref="C297:H297"/>
    <mergeCell ref="D298:G298"/>
    <mergeCell ref="D299:G299"/>
    <mergeCell ref="D284:G284"/>
    <mergeCell ref="D285:G285"/>
    <mergeCell ref="D286:G286"/>
    <mergeCell ref="C290:H290"/>
    <mergeCell ref="C293:H293"/>
    <mergeCell ref="D309:G309"/>
    <mergeCell ref="D310:G310"/>
    <mergeCell ref="D311:G311"/>
    <mergeCell ref="C315:H315"/>
    <mergeCell ref="D317:G317"/>
    <mergeCell ref="D300:G300"/>
    <mergeCell ref="C304:H304"/>
    <mergeCell ref="D306:G306"/>
    <mergeCell ref="D307:E307"/>
    <mergeCell ref="C308:H308"/>
    <mergeCell ref="C326:H326"/>
    <mergeCell ref="C329:H329"/>
    <mergeCell ref="D331:G331"/>
    <mergeCell ref="D332:E332"/>
    <mergeCell ref="C333:H333"/>
    <mergeCell ref="D318:E318"/>
    <mergeCell ref="C319:H319"/>
    <mergeCell ref="D320:G320"/>
    <mergeCell ref="D321:G321"/>
    <mergeCell ref="D322:G322"/>
    <mergeCell ref="C344:H344"/>
    <mergeCell ref="D345:G345"/>
    <mergeCell ref="D346:G346"/>
    <mergeCell ref="D347:G347"/>
    <mergeCell ref="C351:H351"/>
    <mergeCell ref="D334:G334"/>
    <mergeCell ref="D335:G335"/>
    <mergeCell ref="D336:G336"/>
    <mergeCell ref="C340:H340"/>
    <mergeCell ref="D342:G342"/>
    <mergeCell ref="D358:G358"/>
    <mergeCell ref="C362:H362"/>
    <mergeCell ref="C365:H365"/>
    <mergeCell ref="D367:G367"/>
    <mergeCell ref="D368:E368"/>
    <mergeCell ref="D353:G353"/>
    <mergeCell ref="D354:E354"/>
    <mergeCell ref="C355:H355"/>
    <mergeCell ref="D356:G356"/>
    <mergeCell ref="D357:G357"/>
    <mergeCell ref="D378:G378"/>
    <mergeCell ref="D379:E379"/>
    <mergeCell ref="C380:H380"/>
    <mergeCell ref="D381:G381"/>
    <mergeCell ref="D382:G382"/>
    <mergeCell ref="C369:H369"/>
    <mergeCell ref="D370:G370"/>
    <mergeCell ref="D371:G371"/>
    <mergeCell ref="D372:G372"/>
    <mergeCell ref="C376:H376"/>
    <mergeCell ref="D392:G392"/>
    <mergeCell ref="D393:G393"/>
    <mergeCell ref="D394:G394"/>
    <mergeCell ref="C398:H398"/>
    <mergeCell ref="C401:H401"/>
    <mergeCell ref="D383:G383"/>
    <mergeCell ref="C387:H387"/>
    <mergeCell ref="D389:G389"/>
    <mergeCell ref="D390:E390"/>
    <mergeCell ref="C391:H391"/>
    <mergeCell ref="D408:G408"/>
    <mergeCell ref="C412:H412"/>
    <mergeCell ref="D414:G414"/>
    <mergeCell ref="D415:E415"/>
    <mergeCell ref="C416:H416"/>
    <mergeCell ref="D403:G403"/>
    <mergeCell ref="D404:E404"/>
    <mergeCell ref="C405:H405"/>
    <mergeCell ref="D406:G406"/>
    <mergeCell ref="D407:G407"/>
    <mergeCell ref="D426:E426"/>
    <mergeCell ref="C427:H427"/>
    <mergeCell ref="D428:G428"/>
    <mergeCell ref="D429:G429"/>
    <mergeCell ref="D430:G430"/>
    <mergeCell ref="D417:G417"/>
    <mergeCell ref="D418:G418"/>
    <mergeCell ref="D419:G419"/>
    <mergeCell ref="C423:H423"/>
    <mergeCell ref="D425:G425"/>
    <mergeCell ref="D442:G442"/>
    <mergeCell ref="D443:G443"/>
    <mergeCell ref="D444:G444"/>
    <mergeCell ref="C448:H448"/>
    <mergeCell ref="D450:G450"/>
    <mergeCell ref="C434:H434"/>
    <mergeCell ref="C437:H437"/>
    <mergeCell ref="D439:G439"/>
    <mergeCell ref="D440:E440"/>
    <mergeCell ref="C441:H441"/>
    <mergeCell ref="D461:G461"/>
    <mergeCell ref="D462:E462"/>
    <mergeCell ref="C463:H463"/>
    <mergeCell ref="D464:G464"/>
    <mergeCell ref="D465:G465"/>
    <mergeCell ref="C452:H452"/>
    <mergeCell ref="D453:G453"/>
    <mergeCell ref="D454:G454"/>
    <mergeCell ref="D455:G455"/>
    <mergeCell ref="C459:H459"/>
    <mergeCell ref="C477:H477"/>
    <mergeCell ref="D478:G478"/>
    <mergeCell ref="D479:G479"/>
    <mergeCell ref="D480:G480"/>
    <mergeCell ref="C484:H484"/>
    <mergeCell ref="D466:G466"/>
    <mergeCell ref="C470:H470"/>
    <mergeCell ref="C473:H473"/>
    <mergeCell ref="D475:G475"/>
    <mergeCell ref="D476:E476"/>
    <mergeCell ref="D491:G491"/>
    <mergeCell ref="C495:H495"/>
    <mergeCell ref="D497:G497"/>
    <mergeCell ref="D498:E498"/>
    <mergeCell ref="C499:H499"/>
    <mergeCell ref="D486:G486"/>
    <mergeCell ref="D487:E487"/>
    <mergeCell ref="C488:H488"/>
    <mergeCell ref="D489:G489"/>
    <mergeCell ref="D490:G490"/>
    <mergeCell ref="D511:G511"/>
    <mergeCell ref="D512:E512"/>
    <mergeCell ref="C513:H513"/>
    <mergeCell ref="D514:G514"/>
    <mergeCell ref="D515:G515"/>
    <mergeCell ref="D500:G500"/>
    <mergeCell ref="D501:G501"/>
    <mergeCell ref="D502:G502"/>
    <mergeCell ref="C506:H506"/>
    <mergeCell ref="C509:H509"/>
    <mergeCell ref="D525:G525"/>
    <mergeCell ref="D526:G526"/>
    <mergeCell ref="D527:G527"/>
    <mergeCell ref="C531:H531"/>
    <mergeCell ref="D533:G533"/>
    <mergeCell ref="D516:G516"/>
    <mergeCell ref="C520:H520"/>
    <mergeCell ref="D522:G522"/>
    <mergeCell ref="D523:E523"/>
    <mergeCell ref="C524:H524"/>
    <mergeCell ref="C542:H542"/>
    <mergeCell ref="C545:H545"/>
    <mergeCell ref="D547:G547"/>
    <mergeCell ref="D548:E548"/>
    <mergeCell ref="C549:H549"/>
    <mergeCell ref="D534:E534"/>
    <mergeCell ref="C535:H535"/>
    <mergeCell ref="D536:G536"/>
    <mergeCell ref="D537:G537"/>
    <mergeCell ref="D538:G538"/>
    <mergeCell ref="C560:H560"/>
    <mergeCell ref="D561:G561"/>
    <mergeCell ref="D562:G562"/>
    <mergeCell ref="D563:G563"/>
    <mergeCell ref="C567:H567"/>
    <mergeCell ref="D550:G550"/>
    <mergeCell ref="D551:G551"/>
    <mergeCell ref="D552:G552"/>
    <mergeCell ref="C556:H556"/>
    <mergeCell ref="D558:G558"/>
    <mergeCell ref="D574:G574"/>
    <mergeCell ref="C578:H578"/>
    <mergeCell ref="C581:H581"/>
    <mergeCell ref="D583:G583"/>
    <mergeCell ref="D584:E584"/>
    <mergeCell ref="D569:G569"/>
    <mergeCell ref="D570:E570"/>
    <mergeCell ref="C571:H571"/>
    <mergeCell ref="D572:G572"/>
    <mergeCell ref="D573:G573"/>
    <mergeCell ref="D594:G594"/>
    <mergeCell ref="D595:E595"/>
    <mergeCell ref="C596:H596"/>
    <mergeCell ref="D597:G597"/>
    <mergeCell ref="D598:G598"/>
    <mergeCell ref="C585:H585"/>
    <mergeCell ref="D586:G586"/>
    <mergeCell ref="D587:G587"/>
    <mergeCell ref="D588:G588"/>
    <mergeCell ref="C592:H592"/>
    <mergeCell ref="D608:G608"/>
    <mergeCell ref="D609:G609"/>
    <mergeCell ref="D610:G610"/>
    <mergeCell ref="C614:H614"/>
    <mergeCell ref="C617:H617"/>
    <mergeCell ref="D599:G599"/>
    <mergeCell ref="C603:H603"/>
    <mergeCell ref="D605:G605"/>
    <mergeCell ref="D606:E606"/>
    <mergeCell ref="C607:H607"/>
    <mergeCell ref="D624:G624"/>
    <mergeCell ref="C628:H628"/>
    <mergeCell ref="D630:G630"/>
    <mergeCell ref="D631:E631"/>
    <mergeCell ref="C632:H632"/>
    <mergeCell ref="D619:G619"/>
    <mergeCell ref="D620:E620"/>
    <mergeCell ref="C621:H621"/>
    <mergeCell ref="D622:G622"/>
    <mergeCell ref="D623:G623"/>
    <mergeCell ref="D642:E642"/>
    <mergeCell ref="C643:H643"/>
    <mergeCell ref="D644:G644"/>
    <mergeCell ref="D645:G645"/>
    <mergeCell ref="D646:G646"/>
    <mergeCell ref="D633:G633"/>
    <mergeCell ref="D634:G634"/>
    <mergeCell ref="D635:G635"/>
    <mergeCell ref="C639:H639"/>
    <mergeCell ref="D641:G641"/>
    <mergeCell ref="D658:G658"/>
    <mergeCell ref="D659:G659"/>
    <mergeCell ref="D660:G660"/>
    <mergeCell ref="C664:H664"/>
    <mergeCell ref="D666:G666"/>
    <mergeCell ref="C650:H650"/>
    <mergeCell ref="C653:H653"/>
    <mergeCell ref="D655:G655"/>
    <mergeCell ref="D656:E656"/>
    <mergeCell ref="C657:H657"/>
    <mergeCell ref="D677:G677"/>
    <mergeCell ref="D678:E678"/>
    <mergeCell ref="C679:H679"/>
    <mergeCell ref="D680:G680"/>
    <mergeCell ref="D681:G681"/>
    <mergeCell ref="C668:H668"/>
    <mergeCell ref="D669:G669"/>
    <mergeCell ref="D670:G670"/>
    <mergeCell ref="D671:G671"/>
    <mergeCell ref="C675:H675"/>
    <mergeCell ref="L11:N11"/>
    <mergeCell ref="D716:G716"/>
    <mergeCell ref="D717:G717"/>
    <mergeCell ref="D718:G718"/>
    <mergeCell ref="D707:G707"/>
    <mergeCell ref="C711:H711"/>
    <mergeCell ref="D713:G713"/>
    <mergeCell ref="D714:E714"/>
    <mergeCell ref="C715:H715"/>
    <mergeCell ref="D702:G702"/>
    <mergeCell ref="D703:E703"/>
    <mergeCell ref="C704:H704"/>
    <mergeCell ref="D705:G705"/>
    <mergeCell ref="D706:G706"/>
    <mergeCell ref="C693:H693"/>
    <mergeCell ref="D694:G694"/>
    <mergeCell ref="D695:G695"/>
    <mergeCell ref="D696:G696"/>
    <mergeCell ref="C700:H700"/>
    <mergeCell ref="D682:G682"/>
    <mergeCell ref="C686:H686"/>
    <mergeCell ref="C689:H689"/>
    <mergeCell ref="D691:G691"/>
    <mergeCell ref="D692:E692"/>
  </mergeCells>
  <pageMargins left="0.70866141732283472" right="0.70866141732283472" top="0.74803149606299213" bottom="0.74803149606299213" header="0.31496062992125984" footer="0.31496062992125984"/>
  <pageSetup scale="51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B89D63F-0E81-4B89-84A3-9271DB378632}">
          <x14:formula1>
            <xm:f>estrato!$J$8:$J$11</xm:f>
          </x14:formula1>
          <xm:sqref>D10:G10 D21:G21 D32:G32 D46:G46 D57:G57 D68:G68 D82:G82 D93:G93 D104:G104 D118:G118 D129:G129 D140:G140 D154:G154 D165:G165 D176:G176 D190:G190 D201:G201 D212:G212 D226:G226 D237:G237 D248:G248 D262:G262 D273:G273 D284:G284 D298:G298 D309:G309 D320:G320 D334:G334 D345:G345 D356:G356 D370:G370 D381:G381 D392:G392 D406:G406 D417:G417 D428:G428 D442:G442 D453:G453 D464:G464 D478:G478 D489:G489 D500:G500 D514:G514 D525:G525 D536:G536 D550:G550 D561:G561 D572:G572 D586:G586 D597:G597 D608:G608 D622:G622 D633:G633 D644:G644 D658:G658 D669:G669 D680:G680 D694:G694 D705:G705 D716:G716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356F53-B6E3-438F-AB76-97C2CD574B8A}">
  <sheetPr>
    <pageSetUpPr fitToPage="1"/>
  </sheetPr>
  <dimension ref="C1:K29"/>
  <sheetViews>
    <sheetView zoomScaleNormal="100" workbookViewId="0">
      <selection activeCell="D7" sqref="D7"/>
    </sheetView>
  </sheetViews>
  <sheetFormatPr baseColWidth="10" defaultRowHeight="15" x14ac:dyDescent="0.25"/>
  <cols>
    <col min="1" max="2" width="11.42578125" style="14"/>
    <col min="3" max="3" width="32.7109375" style="14" customWidth="1"/>
    <col min="4" max="4" width="14" style="14" customWidth="1"/>
    <col min="5" max="5" width="16.5703125" style="14" customWidth="1"/>
    <col min="6" max="6" width="3.5703125" style="14" customWidth="1"/>
    <col min="7" max="7" width="11.42578125" style="14"/>
    <col min="8" max="8" width="27.5703125" style="14" customWidth="1"/>
    <col min="9" max="9" width="19.85546875" style="14" customWidth="1"/>
    <col min="10" max="10" width="0" style="14" hidden="1" customWidth="1"/>
    <col min="11" max="11" width="16.42578125" style="14" customWidth="1"/>
    <col min="12" max="16384" width="11.42578125" style="14"/>
  </cols>
  <sheetData>
    <row r="1" spans="3:11" ht="15.75" thickBot="1" x14ac:dyDescent="0.3"/>
    <row r="2" spans="3:11" ht="19.5" thickBot="1" x14ac:dyDescent="0.35">
      <c r="C2" s="126" t="s">
        <v>48</v>
      </c>
      <c r="D2" s="127"/>
      <c r="E2" s="127"/>
      <c r="F2" s="127"/>
      <c r="G2" s="127"/>
      <c r="H2" s="128"/>
    </row>
    <row r="3" spans="3:11" ht="15.75" thickBot="1" x14ac:dyDescent="0.3"/>
    <row r="4" spans="3:11" ht="15.75" thickBot="1" x14ac:dyDescent="0.3">
      <c r="D4" s="15" t="s">
        <v>0</v>
      </c>
      <c r="E4" s="137" t="s">
        <v>16</v>
      </c>
      <c r="F4" s="138"/>
      <c r="G4" s="15" t="s">
        <v>15</v>
      </c>
      <c r="H4" s="16" t="s">
        <v>28</v>
      </c>
    </row>
    <row r="5" spans="3:11" ht="15.75" thickBot="1" x14ac:dyDescent="0.3">
      <c r="C5" s="17" t="s">
        <v>27</v>
      </c>
      <c r="D5" s="18">
        <f>+'Empresa principal'!D5</f>
        <v>0</v>
      </c>
      <c r="E5" s="156">
        <f>+'Empresa principal'!E6</f>
        <v>0</v>
      </c>
      <c r="F5" s="157"/>
      <c r="G5" s="18">
        <f>+'Empresa principal'!G6</f>
        <v>0</v>
      </c>
      <c r="H5" s="19" t="str">
        <f>+IF('Empresa principal'!H5="","",'Empresa principal'!H5)</f>
        <v/>
      </c>
    </row>
    <row r="6" spans="3:11" ht="15.75" thickBot="1" x14ac:dyDescent="0.3">
      <c r="C6" s="20"/>
      <c r="D6" s="21"/>
      <c r="E6" s="21"/>
      <c r="F6" s="21"/>
      <c r="G6" s="21"/>
      <c r="H6" s="22"/>
    </row>
    <row r="7" spans="3:11" ht="15.75" thickBot="1" x14ac:dyDescent="0.3">
      <c r="C7" s="23" t="s">
        <v>40</v>
      </c>
      <c r="D7" s="24">
        <f>+'Empresa principal'!D7</f>
        <v>0</v>
      </c>
      <c r="E7" s="25"/>
    </row>
    <row r="8" spans="3:11" s="20" customFormat="1" ht="15.75" thickBot="1" x14ac:dyDescent="0.3"/>
    <row r="9" spans="3:11" ht="17.25" thickBot="1" x14ac:dyDescent="0.3">
      <c r="C9" s="99" t="s">
        <v>41</v>
      </c>
      <c r="D9" s="100"/>
      <c r="E9" s="100"/>
      <c r="F9" s="100"/>
      <c r="G9" s="100"/>
      <c r="H9" s="101"/>
    </row>
    <row r="10" spans="3:11" ht="18.75" x14ac:dyDescent="0.3">
      <c r="C10" s="26" t="s">
        <v>29</v>
      </c>
      <c r="D10" s="172" t="str">
        <f>+IF('Empresa principal'!D10="","",'Empresa principal'!D10)</f>
        <v/>
      </c>
      <c r="E10" s="173"/>
      <c r="F10" s="173"/>
      <c r="G10" s="174"/>
      <c r="H10" s="27"/>
    </row>
    <row r="11" spans="3:11" ht="18.75" x14ac:dyDescent="0.3">
      <c r="C11" s="26" t="s">
        <v>42</v>
      </c>
      <c r="D11" s="168" t="str">
        <f>IF('Empresa principal'!D11="","",'Empresa principal'!D11)</f>
        <v/>
      </c>
      <c r="E11" s="168"/>
      <c r="F11" s="28" t="s">
        <v>43</v>
      </c>
      <c r="G11" s="29" t="str">
        <f>IF('Empresa principal'!G11="","",'Empresa principal'!G11)</f>
        <v/>
      </c>
      <c r="H11" s="27"/>
    </row>
    <row r="12" spans="3:11" ht="19.5" thickBot="1" x14ac:dyDescent="0.35">
      <c r="C12" s="30" t="s">
        <v>59</v>
      </c>
      <c r="D12" s="169">
        <f>+'EMPRESAS RELACIONADAS'!L36</f>
        <v>0</v>
      </c>
      <c r="E12" s="170"/>
      <c r="F12" s="170"/>
      <c r="G12" s="171"/>
      <c r="H12" s="31" t="s">
        <v>60</v>
      </c>
      <c r="I12" s="32"/>
      <c r="K12" s="22"/>
    </row>
    <row r="13" spans="3:11" ht="17.25" thickBot="1" x14ac:dyDescent="0.3">
      <c r="C13" s="99" t="s">
        <v>41</v>
      </c>
      <c r="D13" s="100"/>
      <c r="E13" s="100"/>
      <c r="F13" s="100"/>
      <c r="G13" s="100"/>
      <c r="H13" s="101"/>
      <c r="K13" s="22"/>
    </row>
    <row r="14" spans="3:11" ht="18.75" x14ac:dyDescent="0.3">
      <c r="C14" s="33" t="s">
        <v>29</v>
      </c>
      <c r="D14" s="158" t="str">
        <f>+IF('Empresa principal'!D16="","",'Empresa principal'!D16)</f>
        <v/>
      </c>
      <c r="E14" s="159"/>
      <c r="F14" s="159"/>
      <c r="G14" s="160"/>
      <c r="H14" s="34"/>
      <c r="K14" s="22"/>
    </row>
    <row r="15" spans="3:11" ht="19.5" thickBot="1" x14ac:dyDescent="0.35">
      <c r="C15" s="30" t="s">
        <v>59</v>
      </c>
      <c r="D15" s="169">
        <f>+'EMPRESAS RELACIONADAS'!M36</f>
        <v>0</v>
      </c>
      <c r="E15" s="170"/>
      <c r="F15" s="170"/>
      <c r="G15" s="171"/>
      <c r="H15" s="31" t="s">
        <v>60</v>
      </c>
    </row>
    <row r="16" spans="3:11" ht="17.25" thickBot="1" x14ac:dyDescent="0.3">
      <c r="C16" s="99" t="s">
        <v>41</v>
      </c>
      <c r="D16" s="100"/>
      <c r="E16" s="100"/>
      <c r="F16" s="100"/>
      <c r="G16" s="100"/>
      <c r="H16" s="101"/>
    </row>
    <row r="17" spans="3:10" ht="18.75" x14ac:dyDescent="0.3">
      <c r="C17" s="33" t="s">
        <v>29</v>
      </c>
      <c r="D17" s="158" t="str">
        <f>+IF('Empresa principal'!D22="","",'Empresa principal'!D22)</f>
        <v/>
      </c>
      <c r="E17" s="159"/>
      <c r="F17" s="159"/>
      <c r="G17" s="160"/>
      <c r="H17" s="34"/>
    </row>
    <row r="18" spans="3:10" ht="19.5" thickBot="1" x14ac:dyDescent="0.35">
      <c r="C18" s="30" t="s">
        <v>59</v>
      </c>
      <c r="D18" s="169">
        <f>+'EMPRESAS RELACIONADAS'!N36</f>
        <v>0</v>
      </c>
      <c r="E18" s="170"/>
      <c r="F18" s="170"/>
      <c r="G18" s="171"/>
      <c r="H18" s="31" t="s">
        <v>60</v>
      </c>
    </row>
    <row r="19" spans="3:10" ht="15.75" thickBot="1" x14ac:dyDescent="0.3">
      <c r="D19" s="21"/>
      <c r="E19" s="21"/>
      <c r="F19" s="21"/>
      <c r="G19" s="21"/>
      <c r="H19" s="22"/>
    </row>
    <row r="20" spans="3:10" ht="15.75" thickBot="1" x14ac:dyDescent="0.3">
      <c r="C20" s="163" t="s">
        <v>83</v>
      </c>
      <c r="D20" s="35" t="str">
        <f>+IF(D10="","",D10)</f>
        <v/>
      </c>
      <c r="E20" s="36">
        <f>+IF(D12="","",D12)</f>
        <v>0</v>
      </c>
      <c r="F20" s="32"/>
      <c r="J20" s="20">
        <f>+IF(E20=0,0,1)</f>
        <v>0</v>
      </c>
    </row>
    <row r="21" spans="3:10" ht="15.75" thickBot="1" x14ac:dyDescent="0.3">
      <c r="C21" s="164"/>
      <c r="D21" s="35" t="str">
        <f>+IF(D14="","",D14)</f>
        <v/>
      </c>
      <c r="E21" s="36">
        <f>IF(D15="","",D15)</f>
        <v>0</v>
      </c>
      <c r="F21" s="32"/>
      <c r="J21" s="20">
        <f t="shared" ref="J21:J22" si="0">+IF(E21=0,0,1)</f>
        <v>0</v>
      </c>
    </row>
    <row r="22" spans="3:10" ht="15.75" thickBot="1" x14ac:dyDescent="0.3">
      <c r="C22" s="165"/>
      <c r="D22" s="35" t="str">
        <f>IF(D17="","",D17)</f>
        <v/>
      </c>
      <c r="E22" s="36">
        <f>IF(D18="","",D18)</f>
        <v>0</v>
      </c>
      <c r="F22" s="32"/>
      <c r="I22" s="22"/>
      <c r="J22" s="20">
        <f t="shared" si="0"/>
        <v>0</v>
      </c>
    </row>
    <row r="23" spans="3:10" ht="15.75" thickBot="1" x14ac:dyDescent="0.3">
      <c r="E23" s="32"/>
      <c r="F23" s="32"/>
      <c r="I23" s="22"/>
      <c r="J23" s="20">
        <f>SUM(J20:J22)</f>
        <v>0</v>
      </c>
    </row>
    <row r="24" spans="3:10" ht="15.75" thickBot="1" x14ac:dyDescent="0.3">
      <c r="C24" s="17" t="s">
        <v>30</v>
      </c>
      <c r="D24" s="166" t="str">
        <f>+IF(E20="","",estrato!C10)</f>
        <v/>
      </c>
      <c r="E24" s="167"/>
      <c r="F24" s="37"/>
      <c r="I24" s="22"/>
    </row>
    <row r="25" spans="3:10" ht="15.75" thickBot="1" x14ac:dyDescent="0.3">
      <c r="I25" s="22"/>
    </row>
    <row r="26" spans="3:10" ht="15.75" thickBot="1" x14ac:dyDescent="0.3">
      <c r="C26" s="17" t="s">
        <v>93</v>
      </c>
      <c r="D26" s="74"/>
      <c r="E26" s="75" t="str">
        <f>IF(D24="&gt; UF 50.000, No puede Postular","",IF(D24="","",D24/H5))</f>
        <v/>
      </c>
      <c r="F26" s="38"/>
    </row>
    <row r="27" spans="3:10" ht="15.75" thickBot="1" x14ac:dyDescent="0.3"/>
    <row r="28" spans="3:10" ht="15.75" thickBot="1" x14ac:dyDescent="0.3">
      <c r="C28" s="39" t="s">
        <v>36</v>
      </c>
      <c r="D28" s="154" t="str">
        <f>IF(E26="","",estrato!H17)</f>
        <v/>
      </c>
      <c r="E28" s="154"/>
      <c r="F28" s="154"/>
      <c r="G28" s="155"/>
    </row>
    <row r="29" spans="3:10" ht="15.75" thickBot="1" x14ac:dyDescent="0.3">
      <c r="C29" s="39" t="s">
        <v>37</v>
      </c>
      <c r="D29" s="161" t="str">
        <f>IF(D28="","",VLOOKUP(D28,estrato!C22:D26,2,FALSE))</f>
        <v/>
      </c>
      <c r="E29" s="161"/>
      <c r="F29" s="161"/>
      <c r="G29" s="162"/>
    </row>
  </sheetData>
  <sheetProtection algorithmName="SHA-512" hashValue="SA102UAufeaP4dqvq2HBWCX6S2KHKaqF7nZVDQgtDmTflw0sfsiBGjLiY5v2oGS5LcsJ5QQJoMfMpSvPDNzPEQ==" saltValue="OxgxP2SlU6ByKADU3Dicqw==" spinCount="100000" sheet="1" objects="1" scenarios="1"/>
  <mergeCells count="17">
    <mergeCell ref="D29:G29"/>
    <mergeCell ref="C20:C22"/>
    <mergeCell ref="D24:E24"/>
    <mergeCell ref="C9:H9"/>
    <mergeCell ref="D11:E11"/>
    <mergeCell ref="D12:G12"/>
    <mergeCell ref="D15:G15"/>
    <mergeCell ref="D10:G10"/>
    <mergeCell ref="C13:H13"/>
    <mergeCell ref="D14:G14"/>
    <mergeCell ref="D18:G18"/>
    <mergeCell ref="C2:H2"/>
    <mergeCell ref="D28:G28"/>
    <mergeCell ref="E4:F4"/>
    <mergeCell ref="E5:F5"/>
    <mergeCell ref="C16:H16"/>
    <mergeCell ref="D17:G17"/>
  </mergeCells>
  <pageMargins left="0.70866141732283472" right="0.70866141732283472" top="0.74803149606299213" bottom="0.74803149606299213" header="0.31496062992125984" footer="0.31496062992125984"/>
  <pageSetup scale="51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2A340DF1-6B2E-4B65-9A57-7A1450FA6ED2}">
          <x14:formula1>
            <xm:f>'2022'!$O$2:$O$13</xm:f>
          </x14:formula1>
          <xm:sqref>F19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4F1C6D-504B-48AB-88E3-8D8B2C1632D2}">
  <dimension ref="A2:J26"/>
  <sheetViews>
    <sheetView topLeftCell="C1" workbookViewId="0">
      <selection activeCell="E17" sqref="E17"/>
    </sheetView>
  </sheetViews>
  <sheetFormatPr baseColWidth="10" defaultRowHeight="15" x14ac:dyDescent="0.25"/>
  <cols>
    <col min="1" max="1" width="11.42578125" style="12"/>
    <col min="3" max="3" width="41" bestFit="1" customWidth="1"/>
    <col min="4" max="4" width="12.42578125" bestFit="1" customWidth="1"/>
    <col min="5" max="5" width="25.85546875" bestFit="1" customWidth="1"/>
    <col min="6" max="6" width="17.42578125" bestFit="1" customWidth="1"/>
    <col min="7" max="7" width="35.140625" bestFit="1" customWidth="1"/>
    <col min="8" max="8" width="26.42578125" customWidth="1"/>
  </cols>
  <sheetData>
    <row r="2" spans="1:10" x14ac:dyDescent="0.25">
      <c r="A2" s="12">
        <v>1</v>
      </c>
    </row>
    <row r="3" spans="1:10" x14ac:dyDescent="0.25">
      <c r="A3" s="12">
        <v>2</v>
      </c>
      <c r="D3" t="s">
        <v>32</v>
      </c>
      <c r="F3" t="s">
        <v>31</v>
      </c>
    </row>
    <row r="4" spans="1:10" x14ac:dyDescent="0.25">
      <c r="A4" s="12">
        <v>3</v>
      </c>
      <c r="D4" s="85">
        <v>2400</v>
      </c>
      <c r="E4" s="85" t="s">
        <v>97</v>
      </c>
      <c r="F4" s="85">
        <v>10000</v>
      </c>
    </row>
    <row r="5" spans="1:10" x14ac:dyDescent="0.25">
      <c r="D5" s="85">
        <v>10000</v>
      </c>
      <c r="E5" s="85" t="s">
        <v>98</v>
      </c>
      <c r="F5" s="85">
        <v>25000</v>
      </c>
    </row>
    <row r="6" spans="1:10" x14ac:dyDescent="0.25">
      <c r="B6" t="s">
        <v>84</v>
      </c>
      <c r="C6">
        <f>+'resultados finales'!J23</f>
        <v>0</v>
      </c>
      <c r="D6" s="85">
        <v>25000</v>
      </c>
      <c r="E6" s="85" t="s">
        <v>99</v>
      </c>
      <c r="F6" s="85">
        <v>50000</v>
      </c>
    </row>
    <row r="7" spans="1:10" x14ac:dyDescent="0.25">
      <c r="B7" t="s">
        <v>33</v>
      </c>
      <c r="C7" s="10" t="str">
        <f>IF(C6=0,"",SUM('resultados finales'!E20:E22)/'resultados finales'!J23)</f>
        <v/>
      </c>
    </row>
    <row r="8" spans="1:10" x14ac:dyDescent="0.25">
      <c r="B8" t="s">
        <v>39</v>
      </c>
      <c r="C8" s="1" t="str">
        <f>IF('Empresa principal'!H5="","",50000*'resultados finales'!H5)</f>
        <v/>
      </c>
      <c r="J8">
        <v>1400</v>
      </c>
    </row>
    <row r="9" spans="1:10" x14ac:dyDescent="0.25">
      <c r="J9">
        <v>1600</v>
      </c>
    </row>
    <row r="10" spans="1:10" x14ac:dyDescent="0.25">
      <c r="C10" s="11" t="str">
        <f>IF(C8="","",IF(C7="","",IF(C7&lt;=C8,C7,"&gt; UF 50.000, No puede Postular")))</f>
        <v/>
      </c>
      <c r="J10">
        <v>1657</v>
      </c>
    </row>
    <row r="11" spans="1:10" x14ac:dyDescent="0.25">
      <c r="J11" t="s">
        <v>95</v>
      </c>
    </row>
    <row r="16" spans="1:10" x14ac:dyDescent="0.25">
      <c r="D16" s="3" t="s">
        <v>34</v>
      </c>
      <c r="E16" s="3" t="s">
        <v>35</v>
      </c>
      <c r="H16" t="s">
        <v>36</v>
      </c>
    </row>
    <row r="17" spans="3:10" x14ac:dyDescent="0.25">
      <c r="C17" t="s">
        <v>33</v>
      </c>
      <c r="D17" t="str">
        <f>+'resultados finales'!E26</f>
        <v/>
      </c>
      <c r="E17">
        <f>+'resultados finales'!D7</f>
        <v>0</v>
      </c>
      <c r="F17" t="str">
        <f>+IF(D17&lt;=2400,1,IF(D17&gt;25000,"Mediano Empresario/a",IF(D17&gt;10000,"Pequeño Empresario/a 2",IF(D17&gt;2400,"Pequeño Empresario/a 1"))))</f>
        <v>Mediano Empresario/a</v>
      </c>
      <c r="G17" t="str">
        <f>IF(F17&lt;&gt;1,"",IF(E17&lt;=12,"Pequeño productor/a agrícola No Indap","Micro Empresario/a"))</f>
        <v/>
      </c>
      <c r="H17" s="1" t="str">
        <f>+IF(F17=1,G17,F17)</f>
        <v>Mediano Empresario/a</v>
      </c>
    </row>
    <row r="21" spans="3:10" ht="15.75" thickBot="1" x14ac:dyDescent="0.3"/>
    <row r="22" spans="3:10" x14ac:dyDescent="0.25">
      <c r="C22" s="79" t="s">
        <v>96</v>
      </c>
      <c r="D22" s="80">
        <v>0.9</v>
      </c>
      <c r="E22" t="s">
        <v>104</v>
      </c>
    </row>
    <row r="23" spans="3:10" x14ac:dyDescent="0.25">
      <c r="C23" s="81" t="s">
        <v>100</v>
      </c>
      <c r="D23" s="82">
        <v>0.8</v>
      </c>
      <c r="E23" t="s">
        <v>103</v>
      </c>
      <c r="J23" s="13">
        <v>1400</v>
      </c>
    </row>
    <row r="24" spans="3:10" x14ac:dyDescent="0.25">
      <c r="C24" s="81" t="s">
        <v>97</v>
      </c>
      <c r="D24" s="82">
        <v>0.7</v>
      </c>
      <c r="E24" t="s">
        <v>102</v>
      </c>
      <c r="J24" s="13">
        <v>1600</v>
      </c>
    </row>
    <row r="25" spans="3:10" x14ac:dyDescent="0.25">
      <c r="C25" s="81" t="s">
        <v>98</v>
      </c>
      <c r="D25" s="82">
        <v>0.6</v>
      </c>
      <c r="E25" t="s">
        <v>101</v>
      </c>
      <c r="J25" s="13">
        <v>1657</v>
      </c>
    </row>
    <row r="26" spans="3:10" ht="15.75" thickBot="1" x14ac:dyDescent="0.3">
      <c r="C26" s="83" t="s">
        <v>99</v>
      </c>
      <c r="D26" s="84">
        <v>0.5</v>
      </c>
      <c r="E26" t="s">
        <v>38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C36CD-34FA-46CC-A350-0DC1053137FF}">
  <sheetPr>
    <pageSetUpPr fitToPage="1"/>
  </sheetPr>
  <dimension ref="A1:P32"/>
  <sheetViews>
    <sheetView workbookViewId="0">
      <selection activeCell="P5" sqref="P5"/>
    </sheetView>
  </sheetViews>
  <sheetFormatPr baseColWidth="10" defaultRowHeight="15" x14ac:dyDescent="0.25"/>
  <sheetData>
    <row r="1" spans="1:1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s="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O1" t="s">
        <v>16</v>
      </c>
      <c r="P1" t="s">
        <v>24</v>
      </c>
    </row>
    <row r="2" spans="1:16" x14ac:dyDescent="0.25">
      <c r="A2">
        <v>1</v>
      </c>
      <c r="B2">
        <v>30996.73</v>
      </c>
      <c r="C2">
        <v>31220.68</v>
      </c>
      <c r="D2">
        <v>31552.639999999999</v>
      </c>
      <c r="E2">
        <v>31730.799999999999</v>
      </c>
      <c r="F2">
        <v>32196.69</v>
      </c>
      <c r="G2">
        <v>32694.2</v>
      </c>
      <c r="H2">
        <v>33099.99</v>
      </c>
      <c r="I2">
        <v>33426.92</v>
      </c>
      <c r="J2">
        <v>33851.69</v>
      </c>
      <c r="K2">
        <v>34271.85</v>
      </c>
      <c r="L2">
        <v>34610.35</v>
      </c>
      <c r="M2">
        <v>34817.58</v>
      </c>
      <c r="O2" t="s">
        <v>1</v>
      </c>
      <c r="P2">
        <v>2022</v>
      </c>
    </row>
    <row r="3" spans="1:16" x14ac:dyDescent="0.25">
      <c r="A3">
        <v>2</v>
      </c>
      <c r="B3">
        <v>31001.72</v>
      </c>
      <c r="C3">
        <v>31228.7</v>
      </c>
      <c r="D3">
        <v>31566.080000000002</v>
      </c>
      <c r="E3">
        <v>31733.87</v>
      </c>
      <c r="F3">
        <v>32216.89</v>
      </c>
      <c r="G3">
        <v>32708.87</v>
      </c>
      <c r="H3">
        <v>33113.160000000003</v>
      </c>
      <c r="I3">
        <v>33436.58</v>
      </c>
      <c r="J3">
        <v>33866.870000000003</v>
      </c>
      <c r="K3">
        <v>34285.480000000003</v>
      </c>
      <c r="L3">
        <v>34620.36</v>
      </c>
      <c r="M3">
        <v>34823.370000000003</v>
      </c>
      <c r="O3" t="s">
        <v>2</v>
      </c>
      <c r="P3">
        <v>2023</v>
      </c>
    </row>
    <row r="4" spans="1:16" x14ac:dyDescent="0.25">
      <c r="A4">
        <v>3</v>
      </c>
      <c r="B4">
        <v>31006.71</v>
      </c>
      <c r="C4">
        <v>31236.73</v>
      </c>
      <c r="D4">
        <v>31579.53</v>
      </c>
      <c r="E4">
        <v>31736.94</v>
      </c>
      <c r="F4">
        <v>32237.11</v>
      </c>
      <c r="G4">
        <v>32723.54</v>
      </c>
      <c r="H4">
        <v>33126.33</v>
      </c>
      <c r="I4">
        <v>33446.25</v>
      </c>
      <c r="J4">
        <v>33882.06</v>
      </c>
      <c r="K4">
        <v>34299.11</v>
      </c>
      <c r="L4">
        <v>34630.36</v>
      </c>
      <c r="M4">
        <v>34829.160000000003</v>
      </c>
      <c r="O4" t="s">
        <v>3</v>
      </c>
      <c r="P4">
        <v>2024</v>
      </c>
    </row>
    <row r="5" spans="1:16" x14ac:dyDescent="0.25">
      <c r="A5">
        <v>4</v>
      </c>
      <c r="B5">
        <v>31011.69</v>
      </c>
      <c r="C5">
        <v>31244.76</v>
      </c>
      <c r="D5">
        <v>31592.99</v>
      </c>
      <c r="E5">
        <v>31740</v>
      </c>
      <c r="F5">
        <v>32257.34</v>
      </c>
      <c r="G5">
        <v>32738.22</v>
      </c>
      <c r="H5">
        <v>33139.5</v>
      </c>
      <c r="I5">
        <v>33455.919999999998</v>
      </c>
      <c r="J5">
        <v>33897.26</v>
      </c>
      <c r="K5">
        <v>34312.76</v>
      </c>
      <c r="L5">
        <v>34640.370000000003</v>
      </c>
      <c r="M5">
        <v>34834.949999999997</v>
      </c>
      <c r="O5" t="s">
        <v>4</v>
      </c>
    </row>
    <row r="6" spans="1:16" x14ac:dyDescent="0.25">
      <c r="A6">
        <v>5</v>
      </c>
      <c r="B6">
        <v>31016.68</v>
      </c>
      <c r="C6">
        <v>31252.79</v>
      </c>
      <c r="D6">
        <v>31606.45</v>
      </c>
      <c r="E6">
        <v>31743.07</v>
      </c>
      <c r="F6">
        <v>32277.59</v>
      </c>
      <c r="G6">
        <v>32752.9</v>
      </c>
      <c r="H6">
        <v>33152.68</v>
      </c>
      <c r="I6">
        <v>33465.589999999997</v>
      </c>
      <c r="J6">
        <v>33912.47</v>
      </c>
      <c r="K6">
        <v>34326.400000000001</v>
      </c>
      <c r="L6">
        <v>34650.39</v>
      </c>
      <c r="M6">
        <v>34840.75</v>
      </c>
      <c r="O6" t="s">
        <v>5</v>
      </c>
    </row>
    <row r="7" spans="1:16" x14ac:dyDescent="0.25">
      <c r="A7">
        <v>6</v>
      </c>
      <c r="B7">
        <v>31021.67</v>
      </c>
      <c r="C7">
        <v>31260.83</v>
      </c>
      <c r="D7">
        <v>31619.919999999998</v>
      </c>
      <c r="E7">
        <v>31746.14</v>
      </c>
      <c r="F7">
        <v>32297.84</v>
      </c>
      <c r="G7">
        <v>32767.599999999999</v>
      </c>
      <c r="H7">
        <v>33165.86</v>
      </c>
      <c r="I7">
        <v>33475.26</v>
      </c>
      <c r="J7">
        <v>33927.68</v>
      </c>
      <c r="K7">
        <v>34340.050000000003</v>
      </c>
      <c r="L7">
        <v>34660.400000000001</v>
      </c>
      <c r="M7">
        <v>34846.54</v>
      </c>
      <c r="O7" t="s">
        <v>6</v>
      </c>
    </row>
    <row r="8" spans="1:16" x14ac:dyDescent="0.25">
      <c r="A8">
        <v>7</v>
      </c>
      <c r="B8">
        <v>31026.67</v>
      </c>
      <c r="C8">
        <v>31268.86</v>
      </c>
      <c r="D8">
        <v>31633.39</v>
      </c>
      <c r="E8">
        <v>31749.200000000001</v>
      </c>
      <c r="F8">
        <v>32318.11</v>
      </c>
      <c r="G8">
        <v>32782.29</v>
      </c>
      <c r="H8">
        <v>33179.050000000003</v>
      </c>
      <c r="I8">
        <v>33484.94</v>
      </c>
      <c r="J8">
        <v>33942.9</v>
      </c>
      <c r="K8">
        <v>34353.71</v>
      </c>
      <c r="L8">
        <v>34670.42</v>
      </c>
      <c r="M8">
        <v>34852.33</v>
      </c>
      <c r="O8" t="s">
        <v>7</v>
      </c>
    </row>
    <row r="9" spans="1:16" x14ac:dyDescent="0.25">
      <c r="A9">
        <v>8</v>
      </c>
      <c r="B9">
        <v>31031.66</v>
      </c>
      <c r="C9">
        <v>31276.9</v>
      </c>
      <c r="D9">
        <v>31646.87</v>
      </c>
      <c r="E9">
        <v>31752.27</v>
      </c>
      <c r="F9">
        <v>32338.400000000001</v>
      </c>
      <c r="G9">
        <v>32797</v>
      </c>
      <c r="H9">
        <v>33192.25</v>
      </c>
      <c r="I9">
        <v>33494.620000000003</v>
      </c>
      <c r="J9">
        <v>33958.129999999997</v>
      </c>
      <c r="K9">
        <v>34367.370000000003</v>
      </c>
      <c r="L9">
        <v>34680.44</v>
      </c>
      <c r="M9">
        <v>34858.129999999997</v>
      </c>
      <c r="O9" t="s">
        <v>8</v>
      </c>
    </row>
    <row r="10" spans="1:16" x14ac:dyDescent="0.25">
      <c r="A10">
        <v>9</v>
      </c>
      <c r="B10">
        <v>31036.65</v>
      </c>
      <c r="C10">
        <v>31284.94</v>
      </c>
      <c r="D10">
        <v>31660.36</v>
      </c>
      <c r="E10">
        <v>31755.34</v>
      </c>
      <c r="F10">
        <v>32358.69</v>
      </c>
      <c r="G10">
        <v>32811.71</v>
      </c>
      <c r="H10">
        <v>33205.449999999997</v>
      </c>
      <c r="I10">
        <v>33504.300000000003</v>
      </c>
      <c r="J10">
        <v>33973.360000000001</v>
      </c>
      <c r="K10">
        <v>34381.040000000001</v>
      </c>
      <c r="L10">
        <v>34690.47</v>
      </c>
      <c r="M10">
        <v>34863.919999999998</v>
      </c>
      <c r="O10" t="s">
        <v>9</v>
      </c>
    </row>
    <row r="11" spans="1:16" x14ac:dyDescent="0.25">
      <c r="A11">
        <v>10</v>
      </c>
      <c r="B11">
        <v>31044.63</v>
      </c>
      <c r="C11">
        <v>31298.27</v>
      </c>
      <c r="D11">
        <v>31663.42</v>
      </c>
      <c r="E11">
        <v>31775.27</v>
      </c>
      <c r="F11">
        <v>32373.21</v>
      </c>
      <c r="G11">
        <v>32824.76</v>
      </c>
      <c r="H11">
        <v>33215.050000000003</v>
      </c>
      <c r="I11">
        <v>33519.33</v>
      </c>
      <c r="J11">
        <v>33986.870000000003</v>
      </c>
      <c r="K11">
        <v>34390.980000000003</v>
      </c>
      <c r="L11">
        <v>34696.239999999998</v>
      </c>
      <c r="M11">
        <v>34875.11</v>
      </c>
      <c r="O11" t="s">
        <v>10</v>
      </c>
    </row>
    <row r="12" spans="1:16" x14ac:dyDescent="0.25">
      <c r="A12">
        <v>11</v>
      </c>
      <c r="B12">
        <v>31052.61</v>
      </c>
      <c r="C12">
        <v>31311.61</v>
      </c>
      <c r="D12">
        <v>31666.48</v>
      </c>
      <c r="E12">
        <v>31795.21</v>
      </c>
      <c r="F12">
        <v>32387.73</v>
      </c>
      <c r="G12">
        <v>32837.81</v>
      </c>
      <c r="H12">
        <v>33224.65</v>
      </c>
      <c r="I12">
        <v>33534.370000000003</v>
      </c>
      <c r="J12">
        <v>34000.39</v>
      </c>
      <c r="K12">
        <v>34400.92</v>
      </c>
      <c r="L12">
        <v>34702.01</v>
      </c>
      <c r="M12">
        <v>34886.31</v>
      </c>
      <c r="O12" t="s">
        <v>11</v>
      </c>
    </row>
    <row r="13" spans="1:16" x14ac:dyDescent="0.25">
      <c r="A13">
        <v>12</v>
      </c>
      <c r="B13">
        <v>31060.59</v>
      </c>
      <c r="C13">
        <v>31324.95</v>
      </c>
      <c r="D13">
        <v>31669.54</v>
      </c>
      <c r="E13">
        <v>31815.17</v>
      </c>
      <c r="F13">
        <v>32402.26</v>
      </c>
      <c r="G13">
        <v>32850.870000000003</v>
      </c>
      <c r="H13">
        <v>33234.25</v>
      </c>
      <c r="I13">
        <v>33549.410000000003</v>
      </c>
      <c r="J13">
        <v>34013.910000000003</v>
      </c>
      <c r="K13">
        <v>34410.86</v>
      </c>
      <c r="L13">
        <v>34707.78</v>
      </c>
      <c r="M13">
        <v>34897.51</v>
      </c>
      <c r="O13" t="s">
        <v>12</v>
      </c>
    </row>
    <row r="14" spans="1:16" x14ac:dyDescent="0.25">
      <c r="A14" s="1">
        <v>13</v>
      </c>
      <c r="B14">
        <v>31068.58</v>
      </c>
      <c r="C14">
        <v>31338.3</v>
      </c>
      <c r="D14">
        <v>31672.6</v>
      </c>
      <c r="E14">
        <v>31835.13</v>
      </c>
      <c r="F14" s="1">
        <v>32416.79</v>
      </c>
      <c r="G14">
        <v>32863.94</v>
      </c>
      <c r="H14">
        <v>33243.86</v>
      </c>
      <c r="I14">
        <v>33564.46</v>
      </c>
      <c r="J14">
        <v>34027.440000000002</v>
      </c>
      <c r="K14">
        <v>34420.81</v>
      </c>
      <c r="L14">
        <v>34713.550000000003</v>
      </c>
      <c r="M14">
        <v>34908.71</v>
      </c>
    </row>
    <row r="15" spans="1:16" x14ac:dyDescent="0.25">
      <c r="A15">
        <v>14</v>
      </c>
      <c r="B15">
        <v>31076.560000000001</v>
      </c>
      <c r="C15">
        <v>31351.65</v>
      </c>
      <c r="D15">
        <v>31675.66</v>
      </c>
      <c r="E15">
        <v>31855.11</v>
      </c>
      <c r="F15">
        <v>32431.33</v>
      </c>
      <c r="G15">
        <v>32877.01</v>
      </c>
      <c r="H15">
        <v>33253.47</v>
      </c>
      <c r="I15">
        <v>33579.51</v>
      </c>
      <c r="J15">
        <v>34040.97</v>
      </c>
      <c r="K15">
        <v>34430.76</v>
      </c>
      <c r="L15">
        <v>34719.32</v>
      </c>
      <c r="M15">
        <v>34919.919999999998</v>
      </c>
    </row>
    <row r="16" spans="1:16" x14ac:dyDescent="0.25">
      <c r="A16">
        <v>15</v>
      </c>
      <c r="B16">
        <v>31084.55</v>
      </c>
      <c r="C16">
        <v>31365.01</v>
      </c>
      <c r="D16">
        <v>31678.720000000001</v>
      </c>
      <c r="E16">
        <v>31875.1</v>
      </c>
      <c r="F16">
        <v>32445.88</v>
      </c>
      <c r="G16">
        <v>32890.080000000002</v>
      </c>
      <c r="H16">
        <v>33263.08</v>
      </c>
      <c r="I16">
        <v>33594.58</v>
      </c>
      <c r="J16">
        <v>34054.51</v>
      </c>
      <c r="K16">
        <v>34440.71</v>
      </c>
      <c r="L16">
        <v>34725.089999999997</v>
      </c>
      <c r="M16">
        <v>34931.129999999997</v>
      </c>
    </row>
    <row r="17" spans="1:13" x14ac:dyDescent="0.25">
      <c r="A17">
        <v>16</v>
      </c>
      <c r="B17">
        <v>31092.54</v>
      </c>
      <c r="C17">
        <v>31378.38</v>
      </c>
      <c r="D17">
        <v>31681.78</v>
      </c>
      <c r="E17">
        <v>31895.11</v>
      </c>
      <c r="F17">
        <v>32460.44</v>
      </c>
      <c r="G17">
        <v>32903.160000000003</v>
      </c>
      <c r="H17">
        <v>33272.699999999997</v>
      </c>
      <c r="I17">
        <v>33609.65</v>
      </c>
      <c r="J17">
        <v>34068.050000000003</v>
      </c>
      <c r="K17">
        <v>34450.67</v>
      </c>
      <c r="L17">
        <v>34730.86</v>
      </c>
      <c r="M17">
        <v>34942.339999999997</v>
      </c>
    </row>
    <row r="18" spans="1:13" x14ac:dyDescent="0.25">
      <c r="A18">
        <v>17</v>
      </c>
      <c r="B18">
        <v>31100.54</v>
      </c>
      <c r="C18">
        <v>31391.75</v>
      </c>
      <c r="D18">
        <v>31684.84</v>
      </c>
      <c r="E18">
        <v>31915.119999999999</v>
      </c>
      <c r="F18">
        <v>32475</v>
      </c>
      <c r="G18">
        <v>32916.25</v>
      </c>
      <c r="H18">
        <v>33282.32</v>
      </c>
      <c r="I18">
        <v>33624.720000000001</v>
      </c>
      <c r="J18">
        <v>34081.599999999999</v>
      </c>
      <c r="K18">
        <v>34460.629999999997</v>
      </c>
      <c r="L18">
        <v>34736.639999999999</v>
      </c>
      <c r="M18">
        <v>34953.56</v>
      </c>
    </row>
    <row r="19" spans="1:13" x14ac:dyDescent="0.25">
      <c r="A19">
        <v>18</v>
      </c>
      <c r="B19">
        <v>31108.53</v>
      </c>
      <c r="C19">
        <v>31405.119999999999</v>
      </c>
      <c r="D19">
        <v>31687.91</v>
      </c>
      <c r="E19">
        <v>31935.15</v>
      </c>
      <c r="F19">
        <v>32489.56</v>
      </c>
      <c r="G19">
        <v>32929.339999999997</v>
      </c>
      <c r="H19">
        <v>33291.94</v>
      </c>
      <c r="I19">
        <v>33639.81</v>
      </c>
      <c r="J19">
        <v>34095.15</v>
      </c>
      <c r="K19">
        <v>34470.589999999997</v>
      </c>
      <c r="L19">
        <v>34742.410000000003</v>
      </c>
      <c r="M19">
        <v>34964.78</v>
      </c>
    </row>
    <row r="20" spans="1:13" x14ac:dyDescent="0.25">
      <c r="A20">
        <v>19</v>
      </c>
      <c r="B20">
        <v>31116.53</v>
      </c>
      <c r="C20">
        <v>31418.5</v>
      </c>
      <c r="D20">
        <v>31690.97</v>
      </c>
      <c r="E20">
        <v>31955.200000000001</v>
      </c>
      <c r="F20">
        <v>32504.14</v>
      </c>
      <c r="G20">
        <v>32942.44</v>
      </c>
      <c r="H20">
        <v>33301.56</v>
      </c>
      <c r="I20">
        <v>33654.9</v>
      </c>
      <c r="J20">
        <v>34108.71</v>
      </c>
      <c r="K20">
        <v>34480.550000000003</v>
      </c>
      <c r="L20">
        <v>34748.19</v>
      </c>
      <c r="M20">
        <v>34976.01</v>
      </c>
    </row>
    <row r="21" spans="1:13" x14ac:dyDescent="0.25">
      <c r="A21">
        <v>20</v>
      </c>
      <c r="B21">
        <v>31124.53</v>
      </c>
      <c r="C21">
        <v>31431.89</v>
      </c>
      <c r="D21">
        <v>31694.03</v>
      </c>
      <c r="E21">
        <v>31975.25</v>
      </c>
      <c r="F21">
        <v>32518.720000000001</v>
      </c>
      <c r="G21">
        <v>32955.54</v>
      </c>
      <c r="H21">
        <v>33311.19</v>
      </c>
      <c r="I21">
        <v>33669.99</v>
      </c>
      <c r="J21">
        <v>34122.28</v>
      </c>
      <c r="K21">
        <v>34490.519999999997</v>
      </c>
      <c r="L21">
        <v>34753.97</v>
      </c>
      <c r="M21">
        <v>34987.230000000003</v>
      </c>
    </row>
    <row r="22" spans="1:13" x14ac:dyDescent="0.25">
      <c r="A22">
        <v>21</v>
      </c>
      <c r="B22">
        <v>31132.53</v>
      </c>
      <c r="C22">
        <v>31445.29</v>
      </c>
      <c r="D22">
        <v>31697.09</v>
      </c>
      <c r="E22">
        <v>31995.32</v>
      </c>
      <c r="F22">
        <v>32533.31</v>
      </c>
      <c r="G22">
        <v>32968.639999999999</v>
      </c>
      <c r="H22">
        <v>33320.82</v>
      </c>
      <c r="I22">
        <v>33685.1</v>
      </c>
      <c r="J22">
        <v>34135.85</v>
      </c>
      <c r="K22">
        <v>34500.49</v>
      </c>
      <c r="L22">
        <v>34759.75</v>
      </c>
      <c r="M22">
        <v>34998.47</v>
      </c>
    </row>
    <row r="23" spans="1:13" x14ac:dyDescent="0.25">
      <c r="A23">
        <v>22</v>
      </c>
      <c r="B23">
        <v>31140.53</v>
      </c>
      <c r="C23">
        <v>31458.68</v>
      </c>
      <c r="D23">
        <v>31700.16</v>
      </c>
      <c r="E23">
        <v>32015.4</v>
      </c>
      <c r="F23">
        <v>32547.9</v>
      </c>
      <c r="G23">
        <v>32981.75</v>
      </c>
      <c r="H23">
        <v>33330.449999999997</v>
      </c>
      <c r="I23">
        <v>33700.21</v>
      </c>
      <c r="J23">
        <v>34149.42</v>
      </c>
      <c r="K23">
        <v>34510.46</v>
      </c>
      <c r="L23">
        <v>34765.53</v>
      </c>
      <c r="M23">
        <v>35009.699999999997</v>
      </c>
    </row>
    <row r="24" spans="1:13" x14ac:dyDescent="0.25">
      <c r="A24">
        <v>23</v>
      </c>
      <c r="B24">
        <v>31148.54</v>
      </c>
      <c r="C24">
        <v>31472.09</v>
      </c>
      <c r="D24">
        <v>31703.22</v>
      </c>
      <c r="E24">
        <v>32035.49</v>
      </c>
      <c r="F24">
        <v>32562.5</v>
      </c>
      <c r="G24">
        <v>32994.870000000003</v>
      </c>
      <c r="H24">
        <v>33340.080000000002</v>
      </c>
      <c r="I24">
        <v>33715.33</v>
      </c>
      <c r="J24">
        <v>34163.01</v>
      </c>
      <c r="K24">
        <v>34520.44</v>
      </c>
      <c r="L24">
        <v>34771.31</v>
      </c>
      <c r="M24">
        <v>35020.94</v>
      </c>
    </row>
    <row r="25" spans="1:13" x14ac:dyDescent="0.25">
      <c r="A25">
        <v>24</v>
      </c>
      <c r="B25">
        <v>31156.54</v>
      </c>
      <c r="C25">
        <v>31485.5</v>
      </c>
      <c r="D25">
        <v>31706.28</v>
      </c>
      <c r="E25">
        <v>32055.599999999999</v>
      </c>
      <c r="F25">
        <v>32577.11</v>
      </c>
      <c r="G25">
        <v>33007.99</v>
      </c>
      <c r="H25">
        <v>33349.72</v>
      </c>
      <c r="I25">
        <v>33730.449999999997</v>
      </c>
      <c r="J25">
        <v>34176.589999999997</v>
      </c>
      <c r="K25">
        <v>34530.42</v>
      </c>
      <c r="L25">
        <v>34777.089999999997</v>
      </c>
      <c r="M25">
        <v>35032.18</v>
      </c>
    </row>
    <row r="26" spans="1:13" x14ac:dyDescent="0.25">
      <c r="A26">
        <v>25</v>
      </c>
      <c r="B26">
        <v>31164.55</v>
      </c>
      <c r="C26">
        <v>31498.92</v>
      </c>
      <c r="D26">
        <v>31709.35</v>
      </c>
      <c r="E26">
        <v>32075.71</v>
      </c>
      <c r="F26">
        <v>32591.72</v>
      </c>
      <c r="G26">
        <v>33021.120000000003</v>
      </c>
      <c r="H26">
        <v>33359.360000000001</v>
      </c>
      <c r="I26">
        <v>33745.58</v>
      </c>
      <c r="J26">
        <v>34190.18</v>
      </c>
      <c r="K26">
        <v>34540.400000000001</v>
      </c>
      <c r="L26">
        <v>34782.870000000003</v>
      </c>
      <c r="M26">
        <v>35043.43</v>
      </c>
    </row>
    <row r="27" spans="1:13" x14ac:dyDescent="0.25">
      <c r="A27">
        <v>26</v>
      </c>
      <c r="B27">
        <v>31172.57</v>
      </c>
      <c r="C27">
        <v>31512.34</v>
      </c>
      <c r="D27">
        <v>31712.41</v>
      </c>
      <c r="E27">
        <v>32095.84</v>
      </c>
      <c r="F27">
        <v>32606.34</v>
      </c>
      <c r="G27">
        <v>33034.25</v>
      </c>
      <c r="H27">
        <v>33369</v>
      </c>
      <c r="I27">
        <v>33760.720000000001</v>
      </c>
      <c r="J27">
        <v>34203.78</v>
      </c>
      <c r="K27">
        <v>34550.379999999997</v>
      </c>
      <c r="L27">
        <v>34788.65</v>
      </c>
      <c r="M27">
        <v>35054.68</v>
      </c>
    </row>
    <row r="28" spans="1:13" x14ac:dyDescent="0.25">
      <c r="A28">
        <v>27</v>
      </c>
      <c r="B28">
        <v>31180.58</v>
      </c>
      <c r="C28">
        <v>31525.77</v>
      </c>
      <c r="D28">
        <v>31715.48</v>
      </c>
      <c r="E28">
        <v>32115.99</v>
      </c>
      <c r="F28">
        <v>32620.97</v>
      </c>
      <c r="G28">
        <v>33047.39</v>
      </c>
      <c r="H28">
        <v>33378.65</v>
      </c>
      <c r="I28">
        <v>33775.86</v>
      </c>
      <c r="J28">
        <v>34217.379999999997</v>
      </c>
      <c r="K28">
        <v>34560.370000000003</v>
      </c>
      <c r="L28">
        <v>34794.44</v>
      </c>
      <c r="M28">
        <v>35065.93</v>
      </c>
    </row>
    <row r="29" spans="1:13" x14ac:dyDescent="0.25">
      <c r="A29">
        <v>28</v>
      </c>
      <c r="B29">
        <v>31188.59</v>
      </c>
      <c r="C29">
        <v>31539.200000000001</v>
      </c>
      <c r="D29">
        <v>31718.54</v>
      </c>
      <c r="E29">
        <v>32136.14</v>
      </c>
      <c r="F29">
        <v>32635.599999999999</v>
      </c>
      <c r="G29">
        <v>33060.53</v>
      </c>
      <c r="H29">
        <v>33388.300000000003</v>
      </c>
      <c r="I29">
        <v>33791.01</v>
      </c>
      <c r="J29">
        <v>34230.99</v>
      </c>
      <c r="K29">
        <v>34570.36</v>
      </c>
      <c r="L29">
        <v>34800.22</v>
      </c>
      <c r="M29">
        <v>35077.19</v>
      </c>
    </row>
    <row r="30" spans="1:13" x14ac:dyDescent="0.25">
      <c r="A30">
        <v>29</v>
      </c>
      <c r="B30">
        <v>31196.61</v>
      </c>
      <c r="D30">
        <v>31721.61</v>
      </c>
      <c r="E30">
        <v>32156.31</v>
      </c>
      <c r="F30">
        <v>32650.240000000002</v>
      </c>
      <c r="G30">
        <v>33073.68</v>
      </c>
      <c r="H30">
        <v>33397.949999999997</v>
      </c>
      <c r="I30">
        <v>33806.17</v>
      </c>
      <c r="J30">
        <v>34244.61</v>
      </c>
      <c r="K30">
        <v>34580.35</v>
      </c>
      <c r="L30">
        <v>34806.01</v>
      </c>
      <c r="M30">
        <v>35088.449999999997</v>
      </c>
    </row>
    <row r="31" spans="1:13" x14ac:dyDescent="0.25">
      <c r="A31">
        <v>30</v>
      </c>
      <c r="B31">
        <v>31204.63</v>
      </c>
      <c r="D31">
        <v>31724.67</v>
      </c>
      <c r="E31">
        <v>32176.49</v>
      </c>
      <c r="F31">
        <v>32664.89</v>
      </c>
      <c r="G31">
        <v>33086.83</v>
      </c>
      <c r="H31">
        <v>33407.599999999999</v>
      </c>
      <c r="I31">
        <v>33821.339999999997</v>
      </c>
      <c r="J31">
        <v>34258.230000000003</v>
      </c>
      <c r="K31">
        <v>34590.35</v>
      </c>
      <c r="L31">
        <v>34811.800000000003</v>
      </c>
      <c r="M31">
        <v>35099.72</v>
      </c>
    </row>
    <row r="32" spans="1:13" x14ac:dyDescent="0.25">
      <c r="A32">
        <v>31</v>
      </c>
      <c r="B32" t="s">
        <v>17</v>
      </c>
      <c r="D32" t="s">
        <v>18</v>
      </c>
      <c r="F32" t="s">
        <v>19</v>
      </c>
      <c r="H32" t="s">
        <v>20</v>
      </c>
      <c r="I32" t="s">
        <v>21</v>
      </c>
      <c r="K32" t="s">
        <v>22</v>
      </c>
      <c r="M32" t="s">
        <v>23</v>
      </c>
    </row>
  </sheetData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D3D0EA-C986-418A-8820-71DEB4CCA281}">
  <dimension ref="A1:M32"/>
  <sheetViews>
    <sheetView workbookViewId="0">
      <selection activeCell="A3" sqref="A3:M3"/>
    </sheetView>
  </sheetViews>
  <sheetFormatPr baseColWidth="10"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1</v>
      </c>
      <c r="B2">
        <v>35122.26</v>
      </c>
      <c r="C2">
        <v>35290.910000000003</v>
      </c>
      <c r="D2">
        <v>35519.79</v>
      </c>
      <c r="E2">
        <v>35574.33</v>
      </c>
      <c r="F2">
        <v>35851.620000000003</v>
      </c>
      <c r="G2">
        <v>36036.370000000003</v>
      </c>
      <c r="H2">
        <v>36090.68</v>
      </c>
      <c r="I2">
        <v>36046.720000000001</v>
      </c>
      <c r="J2">
        <v>36134.97</v>
      </c>
      <c r="K2">
        <v>36198.730000000003</v>
      </c>
      <c r="L2">
        <v>36396.26</v>
      </c>
      <c r="M2">
        <v>36568.74</v>
      </c>
    </row>
    <row r="3" spans="1:13" x14ac:dyDescent="0.25">
      <c r="A3">
        <v>2</v>
      </c>
      <c r="B3">
        <v>35133.53</v>
      </c>
      <c r="C3">
        <v>35294.32</v>
      </c>
      <c r="D3">
        <v>35529.9</v>
      </c>
      <c r="E3">
        <v>35573.19</v>
      </c>
      <c r="F3">
        <v>35864.699999999997</v>
      </c>
      <c r="G3">
        <v>36039.85</v>
      </c>
      <c r="H3">
        <v>36091.89</v>
      </c>
      <c r="I3">
        <v>36044.39</v>
      </c>
      <c r="J3">
        <v>36139.620000000003</v>
      </c>
      <c r="K3">
        <v>36199.94</v>
      </c>
      <c r="L3">
        <v>36404.449999999997</v>
      </c>
      <c r="M3">
        <v>36573.599999999999</v>
      </c>
    </row>
    <row r="4" spans="1:13" x14ac:dyDescent="0.25">
      <c r="A4">
        <v>3</v>
      </c>
      <c r="B4">
        <v>35144.81</v>
      </c>
      <c r="C4">
        <v>35297.730000000003</v>
      </c>
      <c r="D4">
        <v>35540.01</v>
      </c>
      <c r="E4">
        <v>35572.04</v>
      </c>
      <c r="F4">
        <v>35877.78</v>
      </c>
      <c r="G4">
        <v>36043.339999999997</v>
      </c>
      <c r="H4">
        <v>36093.089999999997</v>
      </c>
      <c r="I4">
        <v>36042.06</v>
      </c>
      <c r="J4">
        <v>36144.269999999997</v>
      </c>
      <c r="K4">
        <v>36201.14</v>
      </c>
      <c r="L4">
        <v>36412.639999999999</v>
      </c>
      <c r="M4">
        <v>36578.47</v>
      </c>
    </row>
    <row r="5" spans="1:13" x14ac:dyDescent="0.25">
      <c r="A5">
        <v>4</v>
      </c>
      <c r="B5">
        <v>35156.089999999997</v>
      </c>
      <c r="C5">
        <v>35301.14</v>
      </c>
      <c r="D5">
        <v>35550.129999999997</v>
      </c>
      <c r="E5">
        <v>35570.89</v>
      </c>
      <c r="F5">
        <v>35890.870000000003</v>
      </c>
      <c r="G5">
        <v>36046.82</v>
      </c>
      <c r="H5">
        <v>36094.29</v>
      </c>
      <c r="I5">
        <v>36039.730000000003</v>
      </c>
      <c r="J5">
        <v>36148.93</v>
      </c>
      <c r="K5">
        <v>36202.35</v>
      </c>
      <c r="L5">
        <v>36420.839999999997</v>
      </c>
      <c r="M5">
        <v>36583.339999999997</v>
      </c>
    </row>
    <row r="6" spans="1:13" x14ac:dyDescent="0.25">
      <c r="A6">
        <v>5</v>
      </c>
      <c r="B6">
        <v>35167.379999999997</v>
      </c>
      <c r="C6">
        <v>35304.550000000003</v>
      </c>
      <c r="D6">
        <v>35560.239999999998</v>
      </c>
      <c r="E6">
        <v>35569.74</v>
      </c>
      <c r="F6">
        <v>35903.96</v>
      </c>
      <c r="G6">
        <v>36050.300000000003</v>
      </c>
      <c r="H6">
        <v>36095.49</v>
      </c>
      <c r="I6">
        <v>36037.410000000003</v>
      </c>
      <c r="J6">
        <v>36153.58</v>
      </c>
      <c r="K6">
        <v>36203.56</v>
      </c>
      <c r="L6">
        <v>36429.03</v>
      </c>
      <c r="M6">
        <v>36588.21</v>
      </c>
    </row>
    <row r="7" spans="1:13" x14ac:dyDescent="0.25">
      <c r="A7">
        <v>6</v>
      </c>
      <c r="B7">
        <v>35178.67</v>
      </c>
      <c r="C7">
        <v>35307.96</v>
      </c>
      <c r="D7">
        <v>35570.370000000003</v>
      </c>
      <c r="E7">
        <v>35568.589999999997</v>
      </c>
      <c r="F7">
        <v>35917.050000000003</v>
      </c>
      <c r="G7">
        <v>36053.79</v>
      </c>
      <c r="H7">
        <v>36096.699999999997</v>
      </c>
      <c r="I7">
        <v>36035.08</v>
      </c>
      <c r="J7">
        <v>36158.239999999998</v>
      </c>
      <c r="K7">
        <v>36204.76</v>
      </c>
      <c r="L7">
        <v>36437.230000000003</v>
      </c>
      <c r="M7">
        <v>36593.08</v>
      </c>
    </row>
    <row r="8" spans="1:13" x14ac:dyDescent="0.25">
      <c r="A8">
        <v>7</v>
      </c>
      <c r="B8">
        <v>35189.96</v>
      </c>
      <c r="C8">
        <v>35311.370000000003</v>
      </c>
      <c r="D8">
        <v>35580.49</v>
      </c>
      <c r="E8">
        <v>35567.440000000002</v>
      </c>
      <c r="F8">
        <v>35930.15</v>
      </c>
      <c r="G8">
        <v>36057.269999999997</v>
      </c>
      <c r="H8">
        <v>36097.9</v>
      </c>
      <c r="I8">
        <v>36032.75</v>
      </c>
      <c r="J8">
        <v>36162.9</v>
      </c>
      <c r="K8">
        <v>36205.97</v>
      </c>
      <c r="L8">
        <v>36445.43</v>
      </c>
      <c r="M8">
        <v>36597.949999999997</v>
      </c>
    </row>
    <row r="9" spans="1:13" x14ac:dyDescent="0.25">
      <c r="A9">
        <v>8</v>
      </c>
      <c r="B9">
        <v>35201.26</v>
      </c>
      <c r="C9">
        <v>35314.79</v>
      </c>
      <c r="D9">
        <v>35590.620000000003</v>
      </c>
      <c r="E9">
        <v>35566.300000000003</v>
      </c>
      <c r="F9">
        <v>35943.26</v>
      </c>
      <c r="G9">
        <v>36060.75</v>
      </c>
      <c r="H9">
        <v>36099.1</v>
      </c>
      <c r="I9">
        <v>36030.43</v>
      </c>
      <c r="J9">
        <v>36167.550000000003</v>
      </c>
      <c r="K9">
        <v>36207.18</v>
      </c>
      <c r="L9">
        <v>36453.629999999997</v>
      </c>
      <c r="M9">
        <v>36602.82</v>
      </c>
    </row>
    <row r="10" spans="1:13" x14ac:dyDescent="0.25">
      <c r="A10">
        <v>9</v>
      </c>
      <c r="B10">
        <v>35212.559999999998</v>
      </c>
      <c r="C10">
        <v>35318.199999999997</v>
      </c>
      <c r="D10">
        <v>35600.75</v>
      </c>
      <c r="E10">
        <v>35565.15</v>
      </c>
      <c r="F10">
        <v>35956.370000000003</v>
      </c>
      <c r="G10">
        <v>36064.239999999998</v>
      </c>
      <c r="H10">
        <v>36100.300000000003</v>
      </c>
      <c r="I10">
        <v>36028.1</v>
      </c>
      <c r="J10">
        <v>36172.21</v>
      </c>
      <c r="K10">
        <v>36208.379999999997</v>
      </c>
      <c r="L10">
        <v>36461.839999999997</v>
      </c>
      <c r="M10">
        <v>36607.69</v>
      </c>
    </row>
    <row r="11" spans="1:13" x14ac:dyDescent="0.25">
      <c r="A11">
        <v>10</v>
      </c>
      <c r="B11">
        <v>35215.96</v>
      </c>
      <c r="C11">
        <v>35328.25</v>
      </c>
      <c r="D11">
        <v>35599.599999999999</v>
      </c>
      <c r="E11">
        <v>35578.120000000003</v>
      </c>
      <c r="F11">
        <v>35959.839999999997</v>
      </c>
      <c r="G11">
        <v>36065.440000000002</v>
      </c>
      <c r="H11">
        <v>36097.97</v>
      </c>
      <c r="I11">
        <v>36032.74</v>
      </c>
      <c r="J11">
        <v>36173.42</v>
      </c>
      <c r="K11">
        <v>36216.53</v>
      </c>
      <c r="L11">
        <v>36466.69</v>
      </c>
      <c r="M11">
        <v>36615.93</v>
      </c>
    </row>
    <row r="12" spans="1:13" x14ac:dyDescent="0.25">
      <c r="A12">
        <v>11</v>
      </c>
      <c r="B12">
        <v>35219.370000000003</v>
      </c>
      <c r="C12">
        <v>35338.31</v>
      </c>
      <c r="D12">
        <v>35598.449999999997</v>
      </c>
      <c r="E12">
        <v>35591.1</v>
      </c>
      <c r="F12">
        <v>35963.32</v>
      </c>
      <c r="G12">
        <v>36066.639999999999</v>
      </c>
      <c r="H12">
        <v>36095.64</v>
      </c>
      <c r="I12">
        <v>36037.379999999997</v>
      </c>
      <c r="J12">
        <v>36174.620000000003</v>
      </c>
      <c r="K12">
        <v>36224.68</v>
      </c>
      <c r="L12">
        <v>36471.550000000003</v>
      </c>
      <c r="M12">
        <v>36624.17</v>
      </c>
    </row>
    <row r="13" spans="1:13" x14ac:dyDescent="0.25">
      <c r="A13">
        <v>12</v>
      </c>
      <c r="B13">
        <v>35222.769999999997</v>
      </c>
      <c r="C13">
        <v>35348.370000000003</v>
      </c>
      <c r="D13">
        <v>35597.300000000003</v>
      </c>
      <c r="E13">
        <v>35604.080000000002</v>
      </c>
      <c r="F13">
        <v>35966.79</v>
      </c>
      <c r="G13">
        <v>36067.839999999997</v>
      </c>
      <c r="H13">
        <v>36093.31</v>
      </c>
      <c r="I13">
        <v>36042.019999999997</v>
      </c>
      <c r="J13">
        <v>36175.83</v>
      </c>
      <c r="K13">
        <v>36232.83</v>
      </c>
      <c r="L13">
        <v>36476.400000000001</v>
      </c>
      <c r="M13">
        <v>36632.410000000003</v>
      </c>
    </row>
    <row r="14" spans="1:13" x14ac:dyDescent="0.25">
      <c r="A14">
        <v>13</v>
      </c>
      <c r="B14">
        <v>35226.17</v>
      </c>
      <c r="C14">
        <v>35358.43</v>
      </c>
      <c r="D14">
        <v>35596.15</v>
      </c>
      <c r="E14">
        <v>35617.07</v>
      </c>
      <c r="F14">
        <v>35970.269999999997</v>
      </c>
      <c r="G14">
        <v>36069.050000000003</v>
      </c>
      <c r="H14">
        <v>36090.980000000003</v>
      </c>
      <c r="I14">
        <v>36046.660000000003</v>
      </c>
      <c r="J14">
        <v>36177.03</v>
      </c>
      <c r="K14">
        <v>36240.99</v>
      </c>
      <c r="L14">
        <v>36481.25</v>
      </c>
      <c r="M14">
        <v>36640.65</v>
      </c>
    </row>
    <row r="15" spans="1:13" x14ac:dyDescent="0.25">
      <c r="A15">
        <v>14</v>
      </c>
      <c r="B15">
        <v>35229.58</v>
      </c>
      <c r="C15">
        <v>35368.49</v>
      </c>
      <c r="D15">
        <v>35595.01</v>
      </c>
      <c r="E15">
        <v>35630.06</v>
      </c>
      <c r="F15">
        <v>35973.75</v>
      </c>
      <c r="G15">
        <v>36070.25</v>
      </c>
      <c r="H15">
        <v>36088.639999999999</v>
      </c>
      <c r="I15">
        <v>36051.31</v>
      </c>
      <c r="J15">
        <v>36178.239999999998</v>
      </c>
      <c r="K15">
        <v>36249.14</v>
      </c>
      <c r="L15">
        <v>36486.11</v>
      </c>
      <c r="M15">
        <v>36648.9</v>
      </c>
    </row>
    <row r="16" spans="1:13" x14ac:dyDescent="0.25">
      <c r="A16">
        <v>15</v>
      </c>
      <c r="B16">
        <v>35232.980000000003</v>
      </c>
      <c r="C16">
        <v>35378.559999999998</v>
      </c>
      <c r="D16">
        <v>35593.86</v>
      </c>
      <c r="E16">
        <v>35643.050000000003</v>
      </c>
      <c r="F16">
        <v>35977.22</v>
      </c>
      <c r="G16">
        <v>36071.449999999997</v>
      </c>
      <c r="H16">
        <v>36086.31</v>
      </c>
      <c r="I16">
        <v>36055.949999999997</v>
      </c>
      <c r="J16">
        <v>36179.440000000002</v>
      </c>
      <c r="K16">
        <v>36257.300000000003</v>
      </c>
      <c r="L16">
        <v>36490.959999999999</v>
      </c>
      <c r="M16">
        <v>36657.15</v>
      </c>
    </row>
    <row r="17" spans="1:13" x14ac:dyDescent="0.25">
      <c r="A17">
        <v>16</v>
      </c>
      <c r="B17">
        <v>35236.39</v>
      </c>
      <c r="C17">
        <v>35388.629999999997</v>
      </c>
      <c r="D17">
        <v>35592.71</v>
      </c>
      <c r="E17">
        <v>35656.050000000003</v>
      </c>
      <c r="F17">
        <v>35980.699999999997</v>
      </c>
      <c r="G17">
        <v>36072.65</v>
      </c>
      <c r="H17">
        <v>36083.980000000003</v>
      </c>
      <c r="I17">
        <v>36060.589999999997</v>
      </c>
      <c r="J17">
        <v>36180.65</v>
      </c>
      <c r="K17">
        <v>36265.46</v>
      </c>
      <c r="L17">
        <v>36495.82</v>
      </c>
      <c r="M17">
        <v>36665.4</v>
      </c>
    </row>
    <row r="18" spans="1:13" x14ac:dyDescent="0.25">
      <c r="A18">
        <v>17</v>
      </c>
      <c r="B18">
        <v>35239.79</v>
      </c>
      <c r="C18">
        <v>35398.699999999997</v>
      </c>
      <c r="D18">
        <v>35591.56</v>
      </c>
      <c r="E18">
        <v>35669.06</v>
      </c>
      <c r="F18">
        <v>35984.18</v>
      </c>
      <c r="G18">
        <v>36073.85</v>
      </c>
      <c r="H18">
        <v>36081.65</v>
      </c>
      <c r="I18">
        <v>36065.24</v>
      </c>
      <c r="J18">
        <v>36181.85</v>
      </c>
      <c r="K18">
        <v>36273.620000000003</v>
      </c>
      <c r="L18">
        <v>36500.68</v>
      </c>
      <c r="M18">
        <v>36673.65</v>
      </c>
    </row>
    <row r="19" spans="1:13" x14ac:dyDescent="0.25">
      <c r="A19">
        <v>18</v>
      </c>
      <c r="B19">
        <v>35243.199999999997</v>
      </c>
      <c r="C19">
        <v>35408.769999999997</v>
      </c>
      <c r="D19">
        <v>35590.410000000003</v>
      </c>
      <c r="E19">
        <v>35682.07</v>
      </c>
      <c r="F19">
        <v>35987.65</v>
      </c>
      <c r="G19">
        <v>36075.06</v>
      </c>
      <c r="H19">
        <v>36079.32</v>
      </c>
      <c r="I19">
        <v>36069.879999999997</v>
      </c>
      <c r="J19">
        <v>36183.06</v>
      </c>
      <c r="K19">
        <v>36281.78</v>
      </c>
      <c r="L19">
        <v>36505.53</v>
      </c>
      <c r="M19">
        <v>36681.9</v>
      </c>
    </row>
    <row r="20" spans="1:13" x14ac:dyDescent="0.25">
      <c r="A20">
        <v>19</v>
      </c>
      <c r="B20">
        <v>35246.6</v>
      </c>
      <c r="C20">
        <v>35418.85</v>
      </c>
      <c r="D20">
        <v>35589.26</v>
      </c>
      <c r="E20">
        <v>35695.08</v>
      </c>
      <c r="F20">
        <v>35991.129999999997</v>
      </c>
      <c r="G20">
        <v>36076.26</v>
      </c>
      <c r="H20">
        <v>36076.99</v>
      </c>
      <c r="I20">
        <v>36074.53</v>
      </c>
      <c r="J20">
        <v>36184.26</v>
      </c>
      <c r="K20">
        <v>36289.949999999997</v>
      </c>
      <c r="L20">
        <v>36510.39</v>
      </c>
      <c r="M20">
        <v>36690.160000000003</v>
      </c>
    </row>
    <row r="21" spans="1:13" x14ac:dyDescent="0.25">
      <c r="A21">
        <v>20</v>
      </c>
      <c r="B21">
        <v>35250.01</v>
      </c>
      <c r="C21">
        <v>35428.93</v>
      </c>
      <c r="D21">
        <v>35588.11</v>
      </c>
      <c r="E21">
        <v>35708.1</v>
      </c>
      <c r="F21">
        <v>35994.61</v>
      </c>
      <c r="G21">
        <v>36077.46</v>
      </c>
      <c r="H21">
        <v>36074.660000000003</v>
      </c>
      <c r="I21">
        <v>36079.17</v>
      </c>
      <c r="J21">
        <v>36185.47</v>
      </c>
      <c r="K21">
        <v>36298.11</v>
      </c>
      <c r="L21">
        <v>36515.25</v>
      </c>
      <c r="M21">
        <v>36698.410000000003</v>
      </c>
    </row>
    <row r="22" spans="1:13" x14ac:dyDescent="0.25">
      <c r="A22">
        <v>21</v>
      </c>
      <c r="B22">
        <v>35253.410000000003</v>
      </c>
      <c r="C22">
        <v>35439.019999999997</v>
      </c>
      <c r="D22">
        <v>35586.959999999999</v>
      </c>
      <c r="E22">
        <v>35721.120000000003</v>
      </c>
      <c r="F22">
        <v>35998.089999999997</v>
      </c>
      <c r="G22">
        <v>36078.660000000003</v>
      </c>
      <c r="H22">
        <v>36072.33</v>
      </c>
      <c r="I22">
        <v>36083.82</v>
      </c>
      <c r="J22">
        <v>36186.67</v>
      </c>
      <c r="K22">
        <v>36306.28</v>
      </c>
      <c r="L22">
        <v>36520.11</v>
      </c>
      <c r="M22">
        <v>36706.67</v>
      </c>
    </row>
    <row r="23" spans="1:13" x14ac:dyDescent="0.25">
      <c r="A23">
        <v>22</v>
      </c>
      <c r="B23">
        <v>35256.82</v>
      </c>
      <c r="C23">
        <v>35449.1</v>
      </c>
      <c r="D23">
        <v>35585.82</v>
      </c>
      <c r="E23">
        <v>35734.15</v>
      </c>
      <c r="F23">
        <v>36001.57</v>
      </c>
      <c r="G23">
        <v>36079.86</v>
      </c>
      <c r="H23">
        <v>36070</v>
      </c>
      <c r="I23">
        <v>36088.46</v>
      </c>
      <c r="J23">
        <v>36187.879999999997</v>
      </c>
      <c r="K23">
        <v>36314.449999999997</v>
      </c>
      <c r="L23">
        <v>36524.97</v>
      </c>
      <c r="M23">
        <v>36714.93</v>
      </c>
    </row>
    <row r="24" spans="1:13" x14ac:dyDescent="0.25">
      <c r="A24">
        <v>23</v>
      </c>
      <c r="B24">
        <v>35260.230000000003</v>
      </c>
      <c r="C24">
        <v>35459.19</v>
      </c>
      <c r="D24">
        <v>35584.67</v>
      </c>
      <c r="E24">
        <v>35747.19</v>
      </c>
      <c r="F24">
        <v>36005.050000000003</v>
      </c>
      <c r="G24">
        <v>36081.07</v>
      </c>
      <c r="H24">
        <v>36067.68</v>
      </c>
      <c r="I24">
        <v>36093.11</v>
      </c>
      <c r="J24">
        <v>36189.089999999997</v>
      </c>
      <c r="K24">
        <v>36322.629999999997</v>
      </c>
      <c r="L24">
        <v>36529.83</v>
      </c>
      <c r="M24">
        <v>36723.199999999997</v>
      </c>
    </row>
    <row r="25" spans="1:13" x14ac:dyDescent="0.25">
      <c r="A25">
        <v>24</v>
      </c>
      <c r="B25">
        <v>35263.64</v>
      </c>
      <c r="C25">
        <v>35469.279999999999</v>
      </c>
      <c r="D25">
        <v>35583.519999999997</v>
      </c>
      <c r="E25">
        <v>35760.22</v>
      </c>
      <c r="F25">
        <v>36008.519999999997</v>
      </c>
      <c r="G25">
        <v>36082.269999999997</v>
      </c>
      <c r="H25">
        <v>36065.35</v>
      </c>
      <c r="I25">
        <v>36097.760000000002</v>
      </c>
      <c r="J25">
        <v>36190.29</v>
      </c>
      <c r="K25">
        <v>36330.800000000003</v>
      </c>
      <c r="L25">
        <v>36534.69</v>
      </c>
      <c r="M25">
        <v>36731.46</v>
      </c>
    </row>
    <row r="26" spans="1:13" x14ac:dyDescent="0.25">
      <c r="A26">
        <v>25</v>
      </c>
      <c r="B26">
        <v>35267.040000000001</v>
      </c>
      <c r="C26">
        <v>35479.379999999997</v>
      </c>
      <c r="D26">
        <v>35582.370000000003</v>
      </c>
      <c r="E26">
        <v>35773.269999999997</v>
      </c>
      <c r="F26">
        <v>36012</v>
      </c>
      <c r="G26">
        <v>36083.47</v>
      </c>
      <c r="H26">
        <v>36063.019999999997</v>
      </c>
      <c r="I26">
        <v>36102.410000000003</v>
      </c>
      <c r="J26">
        <v>36191.5</v>
      </c>
      <c r="K26">
        <v>36338.980000000003</v>
      </c>
      <c r="L26">
        <v>36539.550000000003</v>
      </c>
      <c r="M26">
        <v>36739.730000000003</v>
      </c>
    </row>
    <row r="27" spans="1:13" x14ac:dyDescent="0.25">
      <c r="A27">
        <v>26</v>
      </c>
      <c r="B27">
        <v>35270.449999999997</v>
      </c>
      <c r="C27">
        <v>35489.480000000003</v>
      </c>
      <c r="D27">
        <v>35581.22</v>
      </c>
      <c r="E27">
        <v>35786.31</v>
      </c>
      <c r="F27">
        <v>36015.480000000003</v>
      </c>
      <c r="G27">
        <v>36084.67</v>
      </c>
      <c r="H27">
        <v>36060.69</v>
      </c>
      <c r="I27">
        <v>36107.06</v>
      </c>
      <c r="J27">
        <v>36192.699999999997</v>
      </c>
      <c r="K27">
        <v>36347.15</v>
      </c>
      <c r="L27">
        <v>36544.42</v>
      </c>
      <c r="M27">
        <v>36747.99</v>
      </c>
    </row>
    <row r="28" spans="1:13" x14ac:dyDescent="0.25">
      <c r="A28">
        <v>27</v>
      </c>
      <c r="B28">
        <v>35273.86</v>
      </c>
      <c r="C28">
        <v>35499.58</v>
      </c>
      <c r="D28">
        <v>35580.07</v>
      </c>
      <c r="E28">
        <v>35799.370000000003</v>
      </c>
      <c r="F28">
        <v>36018.959999999999</v>
      </c>
      <c r="G28">
        <v>36085.870000000003</v>
      </c>
      <c r="H28">
        <v>36058.36</v>
      </c>
      <c r="I28">
        <v>36111.71</v>
      </c>
      <c r="J28">
        <v>36193.910000000003</v>
      </c>
      <c r="K28">
        <v>36355.33</v>
      </c>
      <c r="L28">
        <v>36549.279999999999</v>
      </c>
      <c r="M28">
        <v>36756.26</v>
      </c>
    </row>
    <row r="29" spans="1:13" x14ac:dyDescent="0.25">
      <c r="A29">
        <v>28</v>
      </c>
      <c r="B29">
        <v>35277.269999999997</v>
      </c>
      <c r="C29">
        <v>35509.68</v>
      </c>
      <c r="D29">
        <v>35578.93</v>
      </c>
      <c r="E29">
        <v>35812.42</v>
      </c>
      <c r="F29">
        <v>36022.44</v>
      </c>
      <c r="G29">
        <v>36087.08</v>
      </c>
      <c r="H29">
        <v>36056.03</v>
      </c>
      <c r="I29">
        <v>36116.36</v>
      </c>
      <c r="J29">
        <v>36195.11</v>
      </c>
      <c r="K29">
        <v>36363.519999999997</v>
      </c>
      <c r="L29">
        <v>36554.14</v>
      </c>
      <c r="M29">
        <v>36764.54</v>
      </c>
    </row>
    <row r="30" spans="1:13" x14ac:dyDescent="0.25">
      <c r="A30">
        <v>29</v>
      </c>
      <c r="B30">
        <v>35280.68</v>
      </c>
      <c r="D30">
        <v>35577.78</v>
      </c>
      <c r="E30">
        <v>35825.49</v>
      </c>
      <c r="F30">
        <v>36025.93</v>
      </c>
      <c r="G30">
        <v>36088.28</v>
      </c>
      <c r="H30">
        <v>36053.699999999997</v>
      </c>
      <c r="I30">
        <v>36121.01</v>
      </c>
      <c r="J30">
        <v>36196.32</v>
      </c>
      <c r="K30">
        <v>36371.699999999997</v>
      </c>
      <c r="L30">
        <v>36559.01</v>
      </c>
      <c r="M30">
        <v>36772.81</v>
      </c>
    </row>
    <row r="31" spans="1:13" x14ac:dyDescent="0.25">
      <c r="A31">
        <v>30</v>
      </c>
      <c r="B31">
        <v>35284.089999999997</v>
      </c>
      <c r="D31">
        <v>35576.629999999997</v>
      </c>
      <c r="E31">
        <v>35838.550000000003</v>
      </c>
      <c r="F31">
        <v>36029.410000000003</v>
      </c>
      <c r="G31">
        <v>36089.480000000003</v>
      </c>
      <c r="H31">
        <v>36051.370000000003</v>
      </c>
      <c r="I31">
        <v>36125.660000000003</v>
      </c>
      <c r="J31">
        <v>36197.53</v>
      </c>
      <c r="K31">
        <v>36379.879999999997</v>
      </c>
      <c r="L31">
        <v>36563.870000000003</v>
      </c>
      <c r="M31">
        <v>36781.089999999997</v>
      </c>
    </row>
    <row r="32" spans="1:13" x14ac:dyDescent="0.25">
      <c r="A32">
        <v>31</v>
      </c>
      <c r="B32">
        <v>35287.5</v>
      </c>
      <c r="D32">
        <v>35575.480000000003</v>
      </c>
      <c r="F32">
        <v>36032.89</v>
      </c>
      <c r="H32">
        <v>36049.050000000003</v>
      </c>
      <c r="I32">
        <v>36130.31</v>
      </c>
      <c r="K32">
        <v>36388.07</v>
      </c>
      <c r="M32">
        <v>36789.360000000001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E4A58-4310-40B0-A08B-65725BC1A849}">
  <dimension ref="A1:M32"/>
  <sheetViews>
    <sheetView workbookViewId="0">
      <selection activeCell="D2" sqref="D2"/>
    </sheetView>
  </sheetViews>
  <sheetFormatPr baseColWidth="10"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1</v>
      </c>
      <c r="B2">
        <v>36797.64</v>
      </c>
      <c r="C2">
        <v>36727.1</v>
      </c>
      <c r="D2">
        <v>36865.370000000003</v>
      </c>
      <c r="E2">
        <v>37100.68</v>
      </c>
      <c r="F2">
        <v>37266.94</v>
      </c>
    </row>
    <row r="3" spans="1:13" x14ac:dyDescent="0.25">
      <c r="A3">
        <v>2</v>
      </c>
      <c r="B3">
        <v>36805.919999999998</v>
      </c>
      <c r="C3">
        <v>36721.160000000003</v>
      </c>
      <c r="D3">
        <v>36874.239999999998</v>
      </c>
      <c r="E3">
        <v>37107.839999999997</v>
      </c>
      <c r="F3">
        <v>37271.9</v>
      </c>
    </row>
    <row r="4" spans="1:13" x14ac:dyDescent="0.25">
      <c r="A4">
        <v>3</v>
      </c>
      <c r="B4">
        <v>36814.21</v>
      </c>
      <c r="C4">
        <v>36715.22</v>
      </c>
      <c r="D4">
        <v>36883.11</v>
      </c>
      <c r="E4">
        <v>37115</v>
      </c>
      <c r="F4">
        <v>37276.86</v>
      </c>
    </row>
    <row r="5" spans="1:13" x14ac:dyDescent="0.25">
      <c r="A5">
        <v>4</v>
      </c>
      <c r="B5">
        <v>36822.49</v>
      </c>
      <c r="C5">
        <v>36709.29</v>
      </c>
      <c r="D5">
        <v>36891.980000000003</v>
      </c>
      <c r="E5">
        <v>37122.160000000003</v>
      </c>
      <c r="F5">
        <v>37281.82</v>
      </c>
    </row>
    <row r="6" spans="1:13" x14ac:dyDescent="0.25">
      <c r="A6">
        <v>5</v>
      </c>
      <c r="B6">
        <v>36830.78</v>
      </c>
      <c r="C6">
        <v>36703.35</v>
      </c>
      <c r="D6">
        <v>36900.86</v>
      </c>
      <c r="E6">
        <v>37129.33</v>
      </c>
      <c r="F6">
        <v>37286.78</v>
      </c>
    </row>
    <row r="7" spans="1:13" x14ac:dyDescent="0.25">
      <c r="A7">
        <v>6</v>
      </c>
      <c r="B7">
        <v>36839.07</v>
      </c>
      <c r="C7">
        <v>36697.42</v>
      </c>
      <c r="D7">
        <v>36909.730000000003</v>
      </c>
      <c r="E7">
        <v>37136.49</v>
      </c>
      <c r="F7">
        <v>37291.74</v>
      </c>
    </row>
    <row r="8" spans="1:13" x14ac:dyDescent="0.25">
      <c r="A8">
        <v>7</v>
      </c>
      <c r="B8">
        <v>36847.360000000001</v>
      </c>
      <c r="C8">
        <v>36691.480000000003</v>
      </c>
      <c r="D8">
        <v>36918.61</v>
      </c>
      <c r="E8">
        <v>37143.660000000003</v>
      </c>
      <c r="F8">
        <v>37296.699999999997</v>
      </c>
    </row>
    <row r="9" spans="1:13" x14ac:dyDescent="0.25">
      <c r="A9">
        <v>8</v>
      </c>
      <c r="B9">
        <v>36855.65</v>
      </c>
      <c r="C9">
        <v>36685.550000000003</v>
      </c>
      <c r="D9">
        <v>36927.49</v>
      </c>
      <c r="E9">
        <v>37150.83</v>
      </c>
      <c r="F9">
        <v>37301.67</v>
      </c>
    </row>
    <row r="10" spans="1:13" x14ac:dyDescent="0.25">
      <c r="A10">
        <v>9</v>
      </c>
      <c r="B10">
        <v>36863.94</v>
      </c>
      <c r="C10">
        <v>36679.620000000003</v>
      </c>
      <c r="D10">
        <v>36936.379999999997</v>
      </c>
      <c r="E10">
        <v>37158</v>
      </c>
      <c r="F10">
        <v>37306.629999999997</v>
      </c>
    </row>
    <row r="11" spans="1:13" x14ac:dyDescent="0.25">
      <c r="A11">
        <v>10</v>
      </c>
      <c r="B11">
        <v>36857.980000000003</v>
      </c>
      <c r="C11">
        <v>36688.44</v>
      </c>
      <c r="D11">
        <v>36943.51</v>
      </c>
      <c r="E11">
        <v>37162.94</v>
      </c>
    </row>
    <row r="12" spans="1:13" x14ac:dyDescent="0.25">
      <c r="A12">
        <v>11</v>
      </c>
      <c r="B12">
        <v>36852.019999999997</v>
      </c>
      <c r="C12">
        <v>36697.269999999997</v>
      </c>
      <c r="D12">
        <v>36950.639999999999</v>
      </c>
      <c r="E12">
        <v>37167.89</v>
      </c>
    </row>
    <row r="13" spans="1:13" x14ac:dyDescent="0.25">
      <c r="A13">
        <v>12</v>
      </c>
      <c r="B13">
        <v>36846.06</v>
      </c>
      <c r="C13">
        <v>36706.1</v>
      </c>
      <c r="D13">
        <v>36957.769999999997</v>
      </c>
      <c r="E13">
        <v>37172.839999999997</v>
      </c>
    </row>
    <row r="14" spans="1:13" x14ac:dyDescent="0.25">
      <c r="A14">
        <v>13</v>
      </c>
      <c r="B14">
        <v>36840.1</v>
      </c>
      <c r="C14">
        <v>36714.93</v>
      </c>
      <c r="D14">
        <v>36964.9</v>
      </c>
      <c r="E14">
        <v>37177.78</v>
      </c>
    </row>
    <row r="15" spans="1:13" x14ac:dyDescent="0.25">
      <c r="A15">
        <v>14</v>
      </c>
      <c r="B15">
        <v>36834.15</v>
      </c>
      <c r="C15">
        <v>36723.760000000002</v>
      </c>
      <c r="D15">
        <v>36972.04</v>
      </c>
      <c r="E15">
        <v>37182.730000000003</v>
      </c>
    </row>
    <row r="16" spans="1:13" x14ac:dyDescent="0.25">
      <c r="A16">
        <v>15</v>
      </c>
      <c r="B16">
        <v>36828.19</v>
      </c>
      <c r="C16">
        <v>36732.6</v>
      </c>
      <c r="D16">
        <v>36979.17</v>
      </c>
      <c r="E16">
        <v>37187.68</v>
      </c>
    </row>
    <row r="17" spans="1:5" x14ac:dyDescent="0.25">
      <c r="A17">
        <v>16</v>
      </c>
      <c r="B17">
        <v>36822.239999999998</v>
      </c>
      <c r="C17">
        <v>36741.43</v>
      </c>
      <c r="D17">
        <v>36986.31</v>
      </c>
      <c r="E17">
        <v>37192.629999999997</v>
      </c>
    </row>
    <row r="18" spans="1:5" x14ac:dyDescent="0.25">
      <c r="A18">
        <v>17</v>
      </c>
      <c r="B18">
        <v>36816.29</v>
      </c>
      <c r="C18">
        <v>36750.269999999997</v>
      </c>
      <c r="D18">
        <v>36993.440000000002</v>
      </c>
      <c r="E18">
        <v>37197.58</v>
      </c>
    </row>
    <row r="19" spans="1:5" x14ac:dyDescent="0.25">
      <c r="A19">
        <v>18</v>
      </c>
      <c r="B19">
        <v>36810.33</v>
      </c>
      <c r="C19">
        <v>36759.11</v>
      </c>
      <c r="D19">
        <v>37000.58</v>
      </c>
      <c r="E19">
        <v>37202.53</v>
      </c>
    </row>
    <row r="20" spans="1:5" x14ac:dyDescent="0.25">
      <c r="A20">
        <v>19</v>
      </c>
      <c r="B20">
        <v>36804.379999999997</v>
      </c>
      <c r="C20">
        <v>36767.949999999997</v>
      </c>
      <c r="D20">
        <v>37007.72</v>
      </c>
      <c r="E20">
        <v>37207.480000000003</v>
      </c>
    </row>
    <row r="21" spans="1:5" x14ac:dyDescent="0.25">
      <c r="A21">
        <v>20</v>
      </c>
      <c r="B21">
        <v>36798.43</v>
      </c>
      <c r="C21">
        <v>36776.800000000003</v>
      </c>
      <c r="D21">
        <v>37014.870000000003</v>
      </c>
      <c r="E21">
        <v>37212.43</v>
      </c>
    </row>
    <row r="22" spans="1:5" x14ac:dyDescent="0.25">
      <c r="A22">
        <v>21</v>
      </c>
      <c r="B22">
        <v>36792.480000000003</v>
      </c>
      <c r="C22">
        <v>36785.65</v>
      </c>
      <c r="D22">
        <v>37022.01</v>
      </c>
      <c r="E22">
        <v>37217.379999999997</v>
      </c>
    </row>
    <row r="23" spans="1:5" x14ac:dyDescent="0.25">
      <c r="A23">
        <v>22</v>
      </c>
      <c r="B23">
        <v>36786.53</v>
      </c>
      <c r="C23">
        <v>36794.5</v>
      </c>
      <c r="D23">
        <v>37029.160000000003</v>
      </c>
      <c r="E23">
        <v>37222.33</v>
      </c>
    </row>
    <row r="24" spans="1:5" x14ac:dyDescent="0.25">
      <c r="A24">
        <v>23</v>
      </c>
      <c r="B24">
        <v>36780.58</v>
      </c>
      <c r="C24">
        <v>36803.35</v>
      </c>
      <c r="D24">
        <v>37036.300000000003</v>
      </c>
      <c r="E24">
        <v>37227.29</v>
      </c>
    </row>
    <row r="25" spans="1:5" x14ac:dyDescent="0.25">
      <c r="A25">
        <v>24</v>
      </c>
      <c r="B25">
        <v>36774.639999999999</v>
      </c>
      <c r="C25">
        <v>36812.199999999997</v>
      </c>
      <c r="D25">
        <v>37043.449999999997</v>
      </c>
      <c r="E25">
        <v>37232.239999999998</v>
      </c>
    </row>
    <row r="26" spans="1:5" x14ac:dyDescent="0.25">
      <c r="A26">
        <v>25</v>
      </c>
      <c r="B26">
        <v>36768.69</v>
      </c>
      <c r="C26">
        <v>36821.06</v>
      </c>
      <c r="D26">
        <v>37050.6</v>
      </c>
      <c r="E26">
        <v>37237.199999999997</v>
      </c>
    </row>
    <row r="27" spans="1:5" x14ac:dyDescent="0.25">
      <c r="A27">
        <v>26</v>
      </c>
      <c r="B27">
        <v>36762.75</v>
      </c>
      <c r="C27">
        <v>36829.919999999998</v>
      </c>
      <c r="D27">
        <v>37057.75</v>
      </c>
      <c r="E27">
        <v>37242.15</v>
      </c>
    </row>
    <row r="28" spans="1:5" x14ac:dyDescent="0.25">
      <c r="A28">
        <v>27</v>
      </c>
      <c r="B28">
        <v>36756.800000000003</v>
      </c>
      <c r="C28">
        <v>36838.78</v>
      </c>
      <c r="D28">
        <v>37064.9</v>
      </c>
      <c r="E28">
        <v>37247.11</v>
      </c>
    </row>
    <row r="29" spans="1:5" x14ac:dyDescent="0.25">
      <c r="A29">
        <v>28</v>
      </c>
      <c r="B29">
        <v>36750.86</v>
      </c>
      <c r="C29">
        <v>36847.64</v>
      </c>
      <c r="D29">
        <v>37072.050000000003</v>
      </c>
      <c r="E29">
        <v>37252.06</v>
      </c>
    </row>
    <row r="30" spans="1:5" x14ac:dyDescent="0.25">
      <c r="A30">
        <v>29</v>
      </c>
      <c r="B30">
        <v>36744.92</v>
      </c>
      <c r="C30">
        <v>36856.5</v>
      </c>
      <c r="D30">
        <v>37079.21</v>
      </c>
      <c r="E30">
        <v>37257.019999999997</v>
      </c>
    </row>
    <row r="31" spans="1:5" x14ac:dyDescent="0.25">
      <c r="A31">
        <v>30</v>
      </c>
      <c r="B31">
        <v>36738.980000000003</v>
      </c>
      <c r="D31">
        <v>37086.36</v>
      </c>
      <c r="E31">
        <v>37261.980000000003</v>
      </c>
    </row>
    <row r="32" spans="1:5" x14ac:dyDescent="0.25">
      <c r="A32">
        <v>31</v>
      </c>
      <c r="B32">
        <v>36733.040000000001</v>
      </c>
      <c r="D32">
        <v>37093.519999999997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B2E8D-37B7-4BCC-9468-279B271B236B}">
  <dimension ref="C3:U6"/>
  <sheetViews>
    <sheetView workbookViewId="0">
      <selection activeCell="S22" sqref="S22"/>
    </sheetView>
  </sheetViews>
  <sheetFormatPr baseColWidth="10" defaultRowHeight="15" x14ac:dyDescent="0.25"/>
  <cols>
    <col min="3" max="3" width="14.42578125" bestFit="1" customWidth="1"/>
    <col min="7" max="19" width="11.42578125" customWidth="1"/>
    <col min="20" max="20" width="11.85546875" customWidth="1"/>
  </cols>
  <sheetData>
    <row r="3" spans="3:21" x14ac:dyDescent="0.25">
      <c r="D3" s="3" t="s">
        <v>13</v>
      </c>
      <c r="E3" s="3" t="s">
        <v>14</v>
      </c>
      <c r="F3" s="3" t="s">
        <v>15</v>
      </c>
      <c r="G3" s="3" t="s">
        <v>1</v>
      </c>
      <c r="H3" s="3" t="s">
        <v>2</v>
      </c>
      <c r="I3" s="3" t="s">
        <v>3</v>
      </c>
      <c r="J3" s="3" t="s">
        <v>4</v>
      </c>
      <c r="K3" s="4" t="s">
        <v>5</v>
      </c>
      <c r="L3" s="3" t="s">
        <v>6</v>
      </c>
      <c r="M3" s="3" t="s">
        <v>7</v>
      </c>
      <c r="N3" s="3" t="s">
        <v>8</v>
      </c>
      <c r="O3" s="3" t="s">
        <v>9</v>
      </c>
      <c r="P3" s="3" t="s">
        <v>10</v>
      </c>
      <c r="Q3" s="3" t="s">
        <v>11</v>
      </c>
      <c r="R3" s="3" t="s">
        <v>12</v>
      </c>
      <c r="S3" s="3"/>
      <c r="T3" s="3" t="s">
        <v>26</v>
      </c>
      <c r="U3" s="3" t="s">
        <v>25</v>
      </c>
    </row>
    <row r="4" spans="3:21" x14ac:dyDescent="0.25">
      <c r="C4" t="s">
        <v>27</v>
      </c>
      <c r="D4" s="3">
        <f>+'resultados finales'!D5</f>
        <v>0</v>
      </c>
      <c r="E4" s="3">
        <f>+'resultados finales'!E5</f>
        <v>0</v>
      </c>
      <c r="F4" s="3">
        <f>+'resultados finales'!G5</f>
        <v>0</v>
      </c>
      <c r="G4" t="b">
        <f>+IF(E4="Ene",VLOOKUP(D4,'2022'!A1:M32,2,FALSE))</f>
        <v>0</v>
      </c>
      <c r="H4" t="b">
        <f>+IF(E4="Feb",VLOOKUP(D4,'2022'!A1:M32,3,FALSE))</f>
        <v>0</v>
      </c>
      <c r="I4" t="b">
        <f>+IF(E4="Mar",VLOOKUP(D4,'2022'!A1:M32,4,FALSE))</f>
        <v>0</v>
      </c>
      <c r="J4" t="b">
        <f>+IF(E4="Abr",VLOOKUP(D4,'2022'!A1:M32,5,FALSE))</f>
        <v>0</v>
      </c>
      <c r="K4" t="b">
        <f>+IF(E4="May",VLOOKUP(D4,'2022'!A1:M32,6,FALSE))</f>
        <v>0</v>
      </c>
      <c r="L4" t="b">
        <f>+IF(E4="Jun",VLOOKUP(D4,'2022'!A1:M32,7,FALSE))</f>
        <v>0</v>
      </c>
      <c r="M4" t="b">
        <f>+IF(E4="Jul",VLOOKUP(D4,'2022'!A1:M32,8,FALSE))</f>
        <v>0</v>
      </c>
      <c r="N4" t="b">
        <f>+IF(E4="Ago",VLOOKUP(D4,'2022'!A1:M32,9,FALSE))</f>
        <v>0</v>
      </c>
      <c r="O4" t="b">
        <f>+IF(E4="Sep",VLOOKUP(D4,'2022'!A1:M32,10,FALSE))</f>
        <v>0</v>
      </c>
      <c r="P4" t="b">
        <f>+IF(E4="Oct",VLOOKUP(D4,'2022'!A1:M32,11,FALSE))</f>
        <v>0</v>
      </c>
      <c r="Q4" t="b">
        <f>+IF(E4="Nov",VLOOKUP(D4,'2022'!A1:M32,12,FALSE))</f>
        <v>0</v>
      </c>
      <c r="R4" t="b">
        <f>+IF(E4="Dic",VLOOKUP(D4,'2022'!A1:M32,13,FALSE))</f>
        <v>0</v>
      </c>
      <c r="S4">
        <v>2022</v>
      </c>
      <c r="T4" s="2">
        <f>+MAX(G4:R4)</f>
        <v>0</v>
      </c>
      <c r="U4" s="2" t="e">
        <f>+VLOOKUP(F4,S4:T6,2,FALSE)</f>
        <v>#N/A</v>
      </c>
    </row>
    <row r="5" spans="3:21" x14ac:dyDescent="0.25">
      <c r="G5" t="b">
        <f>+IF(E4="Ene",VLOOKUP(D4,'2023'!A1:M32,2,FALSE))</f>
        <v>0</v>
      </c>
      <c r="H5" t="b">
        <f>+IF(E4="Feb",VLOOKUP(D4,'2023'!A1:M32,3,FALSE))</f>
        <v>0</v>
      </c>
      <c r="I5" t="b">
        <f>+IF(E4="Mar",VLOOKUP(D4,'2023'!A1:M32,4,FALSE))</f>
        <v>0</v>
      </c>
      <c r="J5" t="b">
        <f>+IF(E4="Abr",VLOOKUP(D4,'2023'!A1:M32,5,FALSE))</f>
        <v>0</v>
      </c>
      <c r="K5" t="b">
        <f>+IF(E4="May",VLOOKUP(D4,'2023'!A1:M32,6,FALSE))</f>
        <v>0</v>
      </c>
      <c r="L5" t="b">
        <f>+IF(E4="Jun",VLOOKUP(D4,'2023'!A1:M32,7,FALSE))</f>
        <v>0</v>
      </c>
      <c r="M5" t="b">
        <f>+IF(E4="Jul",VLOOKUP(D4,'2023'!A1:M32,8,FALSE))</f>
        <v>0</v>
      </c>
      <c r="N5" t="b">
        <f>+IF(E4="Ago",VLOOKUP(D4,'2023'!A1:M32,9,FALSE))</f>
        <v>0</v>
      </c>
      <c r="O5" t="b">
        <f>+IF(E4="Sep",VLOOKUP(D4,'2023'!A1:M32,10,FALSE))</f>
        <v>0</v>
      </c>
      <c r="P5" t="b">
        <f>+IF(E4="Oct",VLOOKUP(D4,'2023'!A1:M32,11,FALSE))</f>
        <v>0</v>
      </c>
      <c r="Q5" t="b">
        <f>+IF(E4="Nov",VLOOKUP(D4,'2023'!A1:M32,12,FALSE))</f>
        <v>0</v>
      </c>
      <c r="R5" t="b">
        <f>+IF(E4="Dic",VLOOKUP(D4,'2023'!A1:M32,13,FALSE))</f>
        <v>0</v>
      </c>
      <c r="S5">
        <v>2023</v>
      </c>
      <c r="T5" s="2">
        <f>+MAX(G5:R5)</f>
        <v>0</v>
      </c>
    </row>
    <row r="6" spans="3:21" x14ac:dyDescent="0.25">
      <c r="G6" t="b">
        <f>+IF(E4="Ene",VLOOKUP(D4,'2024'!A1:M32,2,FALSE))</f>
        <v>0</v>
      </c>
      <c r="H6" t="b">
        <f>+IF(E4="Feb",VLOOKUP(D4,'2024'!A1:M32,3,FALSE))</f>
        <v>0</v>
      </c>
      <c r="I6" t="b">
        <f>+IF(E4="Mar",VLOOKUP(D4,'2024'!A1:M32,4,FALSE))</f>
        <v>0</v>
      </c>
      <c r="J6" t="b">
        <f>+IF(E4="Abr",VLOOKUP(D4,'2024'!A1:M32,5,FALSE))</f>
        <v>0</v>
      </c>
      <c r="K6" t="b">
        <f>+IF(E4="May",VLOOKUP(D4,'2024'!A1:M32,6,FALSE))</f>
        <v>0</v>
      </c>
      <c r="L6" t="b">
        <f>+IF(E4="Jun",VLOOKUP(D4,'2024'!A1:M32,7,FALSE))</f>
        <v>0</v>
      </c>
      <c r="M6" t="b">
        <f>+IF(E4="Jul",VLOOKUP(D4,'2024'!A1:M32,8,FALSE))</f>
        <v>0</v>
      </c>
      <c r="N6" t="b">
        <f>+IF(E4="Ago",VLOOKUP(D4,'2024'!A1:M32,9,FALSE))</f>
        <v>0</v>
      </c>
      <c r="O6" t="b">
        <f>+IF(E4="Sep",VLOOKUP(D4,'2024'!A1:M32,10,FALSE))</f>
        <v>0</v>
      </c>
      <c r="P6" t="b">
        <f>+IF(E4="Oct",VLOOKUP(D4,'2024'!A1:M32,11,FALSE))</f>
        <v>0</v>
      </c>
      <c r="Q6" t="b">
        <f>+IF(E4="Nov",VLOOKUP(D4,'2024'!A1:M32,12,FALSE))</f>
        <v>0</v>
      </c>
      <c r="R6" t="b">
        <f>+IF(E4="Dic",VLOOKUP(D4,'2024'!A1:M32,13,FALSE))</f>
        <v>0</v>
      </c>
      <c r="S6">
        <v>2024</v>
      </c>
      <c r="T6" s="2">
        <f>+MAX(G6:R6)</f>
        <v>0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AC86AA7B-687F-4830-80B9-E1A85C5C421B}">
          <x14:formula1>
            <xm:f>'2022'!$O$2:$O$13</xm:f>
          </x14:formula1>
          <xm:sqref>E4</xm:sqref>
        </x14:dataValidation>
        <x14:dataValidation type="list" allowBlank="1" showInputMessage="1" showErrorMessage="1" xr:uid="{EF7687D7-313B-4EB4-BE11-011147FBCC8D}">
          <x14:formula1>
            <xm:f>'2022'!$A$2:$A$32</xm:f>
          </x14:formula1>
          <xm:sqref>D4</xm:sqref>
        </x14:dataValidation>
        <x14:dataValidation type="list" allowBlank="1" showInputMessage="1" showErrorMessage="1" xr:uid="{98F185AD-8586-4299-9933-F19EED1DD494}">
          <x14:formula1>
            <xm:f>'2022'!$P$2:$P$4</xm:f>
          </x14:formula1>
          <xm:sqref>F4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verificación F-22</vt:lpstr>
      <vt:lpstr>Empresa principal</vt:lpstr>
      <vt:lpstr>EMPRESAS RELACIONADAS</vt:lpstr>
      <vt:lpstr>resultados finales</vt:lpstr>
      <vt:lpstr>estrato</vt:lpstr>
      <vt:lpstr>2022</vt:lpstr>
      <vt:lpstr>2023</vt:lpstr>
      <vt:lpstr>2024</vt:lpstr>
      <vt:lpstr>cálculo valor UF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 JC. Cadenas</dc:creator>
  <cp:lastModifiedBy>Javier JC. Cadenas</cp:lastModifiedBy>
  <cp:lastPrinted>2024-04-29T20:17:58Z</cp:lastPrinted>
  <dcterms:created xsi:type="dcterms:W3CDTF">2024-04-22T20:46:49Z</dcterms:created>
  <dcterms:modified xsi:type="dcterms:W3CDTF">2025-02-10T15:16:10Z</dcterms:modified>
</cp:coreProperties>
</file>